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4240" windowHeight="11730" activeTab="0"/>
  </bookViews>
  <sheets>
    <sheet name="Notes" sheetId="1" r:id="rId1"/>
    <sheet name="20152016" sheetId="2" r:id="rId2"/>
    <sheet name="20162017" sheetId="3" r:id="rId3"/>
  </sheets>
  <definedNames>
    <definedName name="_xlnm.Print_Area" localSheetId="1">'20152016'!$A$1:$K$53</definedName>
    <definedName name="_xlnm.Print_Area" localSheetId="2">'20162017'!$A$1:$L$53</definedName>
    <definedName name="_xlnm.Print_Area" localSheetId="0">'Notes'!$A$1:$Q$14</definedName>
  </definedNames>
  <calcPr fullCalcOnLoad="1"/>
</workbook>
</file>

<file path=xl/sharedStrings.xml><?xml version="1.0" encoding="utf-8"?>
<sst xmlns="http://schemas.openxmlformats.org/spreadsheetml/2006/main" count="181" uniqueCount="44">
  <si>
    <t>Parameter Description</t>
  </si>
  <si>
    <t>RTO</t>
  </si>
  <si>
    <t>MAAC</t>
  </si>
  <si>
    <t>EMAAC</t>
  </si>
  <si>
    <t>SWMAAC</t>
  </si>
  <si>
    <t>PSEG</t>
  </si>
  <si>
    <t>PS-NORTH</t>
  </si>
  <si>
    <t>DPL-SOUTH</t>
  </si>
  <si>
    <t>PEPCO</t>
  </si>
  <si>
    <t>ATSI</t>
  </si>
  <si>
    <t xml:space="preserve">Reliability Requirement </t>
  </si>
  <si>
    <t>Min Ext Summer Resource Requirement</t>
  </si>
  <si>
    <t>Min Annual Resource Requirement</t>
  </si>
  <si>
    <t>Max Limited DR Constraint</t>
  </si>
  <si>
    <t>Max ES DR Constraint</t>
  </si>
  <si>
    <t>Import Limit (CETL)</t>
  </si>
  <si>
    <t>NA</t>
  </si>
  <si>
    <t>Resource Credits</t>
  </si>
  <si>
    <t>Scenario Description</t>
  </si>
  <si>
    <t>Cleared Quantities</t>
  </si>
  <si>
    <t>Actual BRA Results</t>
  </si>
  <si>
    <t>Cleared Annual MW (Rest Of)</t>
  </si>
  <si>
    <t>Cleared Ext Summer MW (Rest Of)</t>
  </si>
  <si>
    <t>Cleared Limited MW (Rest Of)</t>
  </si>
  <si>
    <t>Clearing Prices</t>
  </si>
  <si>
    <t>RCP (Annual)</t>
  </si>
  <si>
    <t>RCP (Extended Summer)</t>
  </si>
  <si>
    <t>RCP (Limited)</t>
  </si>
  <si>
    <t xml:space="preserve">Annual Resource Credits </t>
  </si>
  <si>
    <t>Ext Summer Resource Credits</t>
  </si>
  <si>
    <t>Limited Resource Credits</t>
  </si>
  <si>
    <t>Total Resource Credits</t>
  </si>
  <si>
    <t>TOTAL</t>
  </si>
  <si>
    <t>na</t>
  </si>
  <si>
    <t>PJM Proposal</t>
  </si>
  <si>
    <t>Alternative Proposal</t>
  </si>
  <si>
    <t>Alternative Stakeholder Proposal</t>
  </si>
  <si>
    <t xml:space="preserve">3. Alternative Stakeholder Proposal was suggested by stakeholders at 9/24 CSTF.  </t>
  </si>
  <si>
    <t>1. Resource Credits are provided as a proxy to the Reliablity Charges paid by load.</t>
  </si>
  <si>
    <t>4. Only LDAs where price separation occurred are shown.  For Example, MAAC and EMAAC did not separate, so only MAAC is shown.</t>
  </si>
  <si>
    <t>2. Simulation results are based on offer behavior under current RPM Rules.  Offer behavior may change given new proposals and would impact clearing results.</t>
  </si>
  <si>
    <t>ATSI-CLEVELAND</t>
  </si>
  <si>
    <t>CSTF</t>
  </si>
  <si>
    <t>Clearing of Limited DR - Simulation Results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</si>
</sst>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medium"/>
      <bottom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medium"/>
      <bottom/>
    </border>
    <border>
      <left>
        <color indexed="63"/>
      </left>
      <right style="dotted"/>
      <top/>
      <bottom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36" fillId="0" borderId="22" xfId="0" applyFont="1" applyBorder="1" applyAlignment="1">
      <alignment horizontal="center"/>
    </xf>
    <xf numFmtId="0" fontId="36" fillId="34" borderId="23" xfId="0" applyFont="1" applyFill="1" applyBorder="1" applyAlignment="1">
      <alignment horizontal="center"/>
    </xf>
    <xf numFmtId="0" fontId="36" fillId="34" borderId="24" xfId="0" applyFont="1" applyFill="1" applyBorder="1" applyAlignment="1">
      <alignment horizontal="center"/>
    </xf>
    <xf numFmtId="0" fontId="36" fillId="34" borderId="25" xfId="0" applyFont="1" applyFill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34" borderId="24" xfId="0" applyNumberFormat="1" applyFill="1" applyBorder="1" applyAlignment="1">
      <alignment/>
    </xf>
    <xf numFmtId="164" fontId="0" fillId="34" borderId="25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9" xfId="0" applyFill="1" applyBorder="1" applyAlignment="1">
      <alignment horizontal="center"/>
    </xf>
    <xf numFmtId="166" fontId="0" fillId="0" borderId="30" xfId="44" applyNumberFormat="1" applyFont="1" applyBorder="1" applyAlignment="1">
      <alignment/>
    </xf>
    <xf numFmtId="166" fontId="0" fillId="0" borderId="31" xfId="44" applyNumberFormat="1" applyFont="1" applyBorder="1" applyAlignment="1">
      <alignment/>
    </xf>
    <xf numFmtId="0" fontId="0" fillId="0" borderId="32" xfId="0" applyFill="1" applyBorder="1" applyAlignment="1">
      <alignment horizontal="center"/>
    </xf>
    <xf numFmtId="166" fontId="0" fillId="0" borderId="33" xfId="44" applyNumberFormat="1" applyFont="1" applyBorder="1" applyAlignment="1">
      <alignment/>
    </xf>
    <xf numFmtId="166" fontId="0" fillId="0" borderId="34" xfId="44" applyNumberFormat="1" applyFont="1" applyBorder="1" applyAlignment="1">
      <alignment/>
    </xf>
    <xf numFmtId="0" fontId="0" fillId="0" borderId="35" xfId="0" applyFill="1" applyBorder="1" applyAlignment="1">
      <alignment horizontal="center"/>
    </xf>
    <xf numFmtId="166" fontId="0" fillId="0" borderId="36" xfId="0" applyNumberFormat="1" applyBorder="1" applyAlignment="1">
      <alignment/>
    </xf>
    <xf numFmtId="166" fontId="0" fillId="0" borderId="36" xfId="44" applyNumberFormat="1" applyFont="1" applyBorder="1" applyAlignment="1">
      <alignment/>
    </xf>
    <xf numFmtId="166" fontId="0" fillId="0" borderId="37" xfId="44" applyNumberFormat="1" applyFont="1" applyBorder="1" applyAlignment="1">
      <alignment/>
    </xf>
    <xf numFmtId="0" fontId="36" fillId="34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34" borderId="47" xfId="0" applyFont="1" applyFill="1" applyBorder="1" applyAlignment="1">
      <alignment horizontal="center"/>
    </xf>
    <xf numFmtId="164" fontId="0" fillId="0" borderId="48" xfId="0" applyNumberFormat="1" applyBorder="1" applyAlignment="1">
      <alignment/>
    </xf>
    <xf numFmtId="164" fontId="0" fillId="0" borderId="49" xfId="0" applyNumberFormat="1" applyBorder="1" applyAlignment="1">
      <alignment/>
    </xf>
    <xf numFmtId="164" fontId="0" fillId="34" borderId="47" xfId="0" applyNumberFormat="1" applyFill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51" xfId="0" applyNumberFormat="1" applyBorder="1" applyAlignment="1">
      <alignment/>
    </xf>
    <xf numFmtId="166" fontId="0" fillId="0" borderId="52" xfId="0" applyNumberFormat="1" applyFill="1" applyBorder="1" applyAlignment="1">
      <alignment horizontal="center"/>
    </xf>
    <xf numFmtId="166" fontId="0" fillId="0" borderId="53" xfId="0" applyNumberFormat="1" applyFill="1" applyBorder="1" applyAlignment="1">
      <alignment horizontal="center"/>
    </xf>
    <xf numFmtId="166" fontId="0" fillId="0" borderId="54" xfId="0" applyNumberFormat="1" applyFill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7" fillId="34" borderId="60" xfId="0" applyFont="1" applyFill="1" applyBorder="1" applyAlignment="1">
      <alignment horizontal="center"/>
    </xf>
    <xf numFmtId="0" fontId="37" fillId="34" borderId="61" xfId="0" applyFont="1" applyFill="1" applyBorder="1" applyAlignment="1">
      <alignment horizontal="center"/>
    </xf>
    <xf numFmtId="0" fontId="37" fillId="34" borderId="62" xfId="0" applyFont="1" applyFill="1" applyBorder="1" applyAlignment="1">
      <alignment horizontal="center"/>
    </xf>
    <xf numFmtId="0" fontId="34" fillId="0" borderId="0" xfId="0" applyFont="1" applyAlignment="1">
      <alignment/>
    </xf>
    <xf numFmtId="15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71" t="s">
        <v>42</v>
      </c>
    </row>
    <row r="2" ht="15">
      <c r="A2" s="71" t="s">
        <v>43</v>
      </c>
    </row>
    <row r="3" ht="15">
      <c r="A3" s="72">
        <v>41555</v>
      </c>
    </row>
    <row r="4" ht="15">
      <c r="A4" s="72"/>
    </row>
    <row r="5" ht="15">
      <c r="B5" t="s">
        <v>38</v>
      </c>
    </row>
    <row r="6" ht="15">
      <c r="B6" t="s">
        <v>40</v>
      </c>
    </row>
    <row r="7" ht="15">
      <c r="B7" t="s">
        <v>37</v>
      </c>
    </row>
    <row r="8" ht="15">
      <c r="B8" t="s">
        <v>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28">
      <selection activeCell="A13" sqref="A13:A24"/>
    </sheetView>
  </sheetViews>
  <sheetFormatPr defaultColWidth="9.140625" defaultRowHeight="15"/>
  <cols>
    <col min="1" max="1" width="37.00390625" style="0" bestFit="1" customWidth="1"/>
    <col min="2" max="2" width="31.8515625" style="0" bestFit="1" customWidth="1"/>
    <col min="3" max="5" width="12.57421875" style="0" bestFit="1" customWidth="1"/>
    <col min="6" max="7" width="11.57421875" style="0" bestFit="1" customWidth="1"/>
    <col min="8" max="9" width="11.7109375" style="0" bestFit="1" customWidth="1"/>
    <col min="10" max="11" width="11.57421875" style="0" bestFit="1" customWidth="1"/>
  </cols>
  <sheetData>
    <row r="1" spans="1:10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5">
      <c r="A2" s="4" t="s">
        <v>10</v>
      </c>
      <c r="B2" s="5">
        <v>158708</v>
      </c>
      <c r="C2" s="5">
        <v>69964.11185589946</v>
      </c>
      <c r="D2" s="5">
        <v>38466.48460549603</v>
      </c>
      <c r="E2" s="5">
        <v>16853.839001633747</v>
      </c>
      <c r="F2" s="5">
        <v>12535.58741808755</v>
      </c>
      <c r="G2" s="5">
        <v>6323.706384151129</v>
      </c>
      <c r="H2" s="5">
        <v>2996.3660486361323</v>
      </c>
      <c r="I2" s="5">
        <v>8786.959768086783</v>
      </c>
      <c r="J2" s="6">
        <v>15840.457125340808</v>
      </c>
    </row>
    <row r="3" spans="1:10" ht="15">
      <c r="A3" s="7" t="s">
        <v>11</v>
      </c>
      <c r="B3" s="8">
        <v>155315.7</v>
      </c>
      <c r="C3" s="8">
        <v>61854.9</v>
      </c>
      <c r="D3" s="8">
        <v>28122.1</v>
      </c>
      <c r="E3" s="8">
        <v>7969.8</v>
      </c>
      <c r="F3" s="8">
        <v>5887.9</v>
      </c>
      <c r="G3" s="8">
        <v>3146.6</v>
      </c>
      <c r="H3" s="8">
        <v>1099.6</v>
      </c>
      <c r="I3" s="8">
        <v>2031.7</v>
      </c>
      <c r="J3" s="9">
        <v>10039.5</v>
      </c>
    </row>
    <row r="4" spans="1:10" ht="15">
      <c r="A4" s="7" t="s">
        <v>12</v>
      </c>
      <c r="B4" s="8">
        <v>146454.9</v>
      </c>
      <c r="C4" s="8">
        <v>58496.3</v>
      </c>
      <c r="D4" s="8">
        <v>24394.6</v>
      </c>
      <c r="E4" s="8">
        <v>6693.1</v>
      </c>
      <c r="F4" s="8">
        <v>4808.2</v>
      </c>
      <c r="G4" s="8">
        <v>2586.6</v>
      </c>
      <c r="H4" s="8">
        <v>894</v>
      </c>
      <c r="I4" s="8">
        <v>1186</v>
      </c>
      <c r="J4" s="9">
        <v>9226.9</v>
      </c>
    </row>
    <row r="5" spans="1:10" ht="15">
      <c r="A5" s="7" t="s">
        <v>13</v>
      </c>
      <c r="B5" s="8">
        <v>3392.3154342904004</v>
      </c>
      <c r="C5" s="8">
        <v>1953.2056858149645</v>
      </c>
      <c r="D5" s="8">
        <v>1167.3595392360312</v>
      </c>
      <c r="E5" s="8">
        <v>511.0185894132462</v>
      </c>
      <c r="F5" s="8">
        <v>427.7219624075499</v>
      </c>
      <c r="G5" s="8">
        <v>205.0923588946292</v>
      </c>
      <c r="H5" s="8">
        <v>74.7713940325323</v>
      </c>
      <c r="I5" s="8">
        <v>233.26081636828272</v>
      </c>
      <c r="J5" s="9">
        <v>383.1913058438086</v>
      </c>
    </row>
    <row r="6" spans="1:10" ht="15">
      <c r="A6" s="7" t="s">
        <v>14</v>
      </c>
      <c r="B6" s="8">
        <v>12253.10251251025</v>
      </c>
      <c r="C6" s="8">
        <v>5311.8192469644655</v>
      </c>
      <c r="D6" s="8">
        <v>4894.934419968032</v>
      </c>
      <c r="E6" s="8">
        <v>1787.7501326397464</v>
      </c>
      <c r="F6" s="8">
        <v>1507.43250615155</v>
      </c>
      <c r="G6" s="8">
        <v>765.0756407840294</v>
      </c>
      <c r="H6" s="8">
        <v>280.3649355058323</v>
      </c>
      <c r="I6" s="8">
        <v>1078.9697103597828</v>
      </c>
      <c r="J6" s="9">
        <v>1195.7897623193087</v>
      </c>
    </row>
    <row r="7" spans="1:10" ht="15.75" thickBot="1">
      <c r="A7" s="10" t="s">
        <v>15</v>
      </c>
      <c r="B7" s="11" t="s">
        <v>16</v>
      </c>
      <c r="C7" s="12">
        <v>6156</v>
      </c>
      <c r="D7" s="12">
        <v>9177</v>
      </c>
      <c r="E7" s="12">
        <v>8373</v>
      </c>
      <c r="F7" s="12">
        <v>6220</v>
      </c>
      <c r="G7" s="12">
        <v>2972</v>
      </c>
      <c r="H7" s="12">
        <v>1822</v>
      </c>
      <c r="I7" s="12">
        <v>6522</v>
      </c>
      <c r="J7" s="13">
        <v>5417.8</v>
      </c>
    </row>
    <row r="9" ht="15.75" thickBot="1"/>
    <row r="10" spans="1:10" ht="15.75" thickBot="1">
      <c r="A10" s="68" t="s">
        <v>17</v>
      </c>
      <c r="B10" s="69"/>
      <c r="C10" s="69"/>
      <c r="D10" s="69"/>
      <c r="E10" s="69"/>
      <c r="F10" s="69"/>
      <c r="G10" s="69"/>
      <c r="H10" s="69"/>
      <c r="I10" s="69"/>
      <c r="J10" s="70"/>
    </row>
    <row r="11" ht="15.75" thickBot="1"/>
    <row r="12" spans="1:6" ht="15.75" thickBot="1">
      <c r="A12" s="14" t="s">
        <v>18</v>
      </c>
      <c r="B12" s="15" t="s">
        <v>19</v>
      </c>
      <c r="C12" s="41" t="s">
        <v>32</v>
      </c>
      <c r="D12" s="16" t="s">
        <v>1</v>
      </c>
      <c r="E12" s="16" t="s">
        <v>2</v>
      </c>
      <c r="F12" s="17" t="s">
        <v>9</v>
      </c>
    </row>
    <row r="13" spans="1:6" ht="15">
      <c r="A13" s="63" t="s">
        <v>20</v>
      </c>
      <c r="B13" s="4" t="s">
        <v>21</v>
      </c>
      <c r="C13" s="46">
        <f>SUM(D13:F13)</f>
        <v>150111.7</v>
      </c>
      <c r="D13" s="18">
        <v>81708.80000000002</v>
      </c>
      <c r="E13" s="18">
        <v>59176.39999999999</v>
      </c>
      <c r="F13" s="19">
        <v>9226.500000000004</v>
      </c>
    </row>
    <row r="14" spans="1:6" ht="15">
      <c r="A14" s="64"/>
      <c r="B14" s="7" t="s">
        <v>22</v>
      </c>
      <c r="C14" s="47">
        <f>SUM(D14:F14)</f>
        <v>5202.3</v>
      </c>
      <c r="D14" s="20">
        <v>1688.1000000000004</v>
      </c>
      <c r="E14" s="20">
        <v>2677.8999999999996</v>
      </c>
      <c r="F14" s="21">
        <v>836.3000000000001</v>
      </c>
    </row>
    <row r="15" spans="1:6" ht="15.75" thickBot="1">
      <c r="A15" s="64"/>
      <c r="B15" s="7" t="s">
        <v>23</v>
      </c>
      <c r="C15" s="47">
        <f>SUM(D15:F15)</f>
        <v>9247.199999999997</v>
      </c>
      <c r="D15" s="20">
        <v>4706.2999999999965</v>
      </c>
      <c r="E15" s="20">
        <v>3936.1000000000004</v>
      </c>
      <c r="F15" s="21">
        <v>604.8000000000001</v>
      </c>
    </row>
    <row r="16" spans="1:6" ht="15.75" thickBot="1">
      <c r="A16" s="64"/>
      <c r="B16" s="15" t="s">
        <v>24</v>
      </c>
      <c r="C16" s="41"/>
      <c r="D16" s="22"/>
      <c r="E16" s="22"/>
      <c r="F16" s="23"/>
    </row>
    <row r="17" spans="1:6" ht="15">
      <c r="A17" s="64"/>
      <c r="B17" s="24" t="s">
        <v>25</v>
      </c>
      <c r="C17" s="44" t="s">
        <v>33</v>
      </c>
      <c r="D17" s="25">
        <v>136</v>
      </c>
      <c r="E17" s="25">
        <v>167.46</v>
      </c>
      <c r="F17" s="26">
        <v>357</v>
      </c>
    </row>
    <row r="18" spans="1:6" ht="15">
      <c r="A18" s="64"/>
      <c r="B18" s="7" t="s">
        <v>26</v>
      </c>
      <c r="C18" s="43" t="s">
        <v>33</v>
      </c>
      <c r="D18" s="27">
        <v>136</v>
      </c>
      <c r="E18" s="27">
        <v>167.46</v>
      </c>
      <c r="F18" s="28">
        <v>322.08</v>
      </c>
    </row>
    <row r="19" spans="1:6" ht="15.75" thickBot="1">
      <c r="A19" s="64"/>
      <c r="B19" s="10" t="s">
        <v>27</v>
      </c>
      <c r="C19" s="45" t="s">
        <v>33</v>
      </c>
      <c r="D19" s="29">
        <v>118.54</v>
      </c>
      <c r="E19" s="29">
        <v>150</v>
      </c>
      <c r="F19" s="30">
        <v>304.62</v>
      </c>
    </row>
    <row r="20" spans="1:6" ht="15.75" thickBot="1">
      <c r="A20" s="64"/>
      <c r="B20" s="15" t="s">
        <v>17</v>
      </c>
      <c r="C20" s="41"/>
      <c r="D20" s="22"/>
      <c r="E20" s="22"/>
      <c r="F20" s="23"/>
    </row>
    <row r="21" spans="1:6" ht="15">
      <c r="A21" s="65"/>
      <c r="B21" s="31" t="s">
        <v>28</v>
      </c>
      <c r="C21" s="48">
        <f>SUM(D21:F21)</f>
        <v>24315937.244000003</v>
      </c>
      <c r="D21" s="32">
        <f aca="true" t="shared" si="0" ref="D21:F22">D17*D13</f>
        <v>11112396.800000003</v>
      </c>
      <c r="E21" s="32">
        <f t="shared" si="0"/>
        <v>9909679.943999998</v>
      </c>
      <c r="F21" s="33">
        <f t="shared" si="0"/>
        <v>3293860.5000000014</v>
      </c>
    </row>
    <row r="22" spans="1:6" ht="15">
      <c r="A22" s="65"/>
      <c r="B22" s="34" t="s">
        <v>29</v>
      </c>
      <c r="C22" s="49">
        <f>SUM(D22:F22)</f>
        <v>947378.2379999999</v>
      </c>
      <c r="D22" s="35">
        <f t="shared" si="0"/>
        <v>229581.60000000003</v>
      </c>
      <c r="E22" s="35">
        <f t="shared" si="0"/>
        <v>448441.13399999996</v>
      </c>
      <c r="F22" s="36">
        <f t="shared" si="0"/>
        <v>269355.504</v>
      </c>
    </row>
    <row r="23" spans="1:6" ht="15">
      <c r="A23" s="65"/>
      <c r="B23" s="34" t="s">
        <v>30</v>
      </c>
      <c r="C23" s="49">
        <f>SUM(D23:F23)</f>
        <v>1332533.9779999997</v>
      </c>
      <c r="D23" s="35">
        <f>D15*D19</f>
        <v>557884.8019999997</v>
      </c>
      <c r="E23" s="35">
        <f>E15*E19</f>
        <v>590415</v>
      </c>
      <c r="F23" s="36">
        <f>F15*F19</f>
        <v>184234.17600000004</v>
      </c>
    </row>
    <row r="24" spans="1:6" ht="15.75" thickBot="1">
      <c r="A24" s="66"/>
      <c r="B24" s="37" t="s">
        <v>31</v>
      </c>
      <c r="C24" s="50">
        <f>SUM(C21:C23)</f>
        <v>26595849.46</v>
      </c>
      <c r="D24" s="38">
        <f>SUM(D21:D23)</f>
        <v>11899863.202000001</v>
      </c>
      <c r="E24" s="39">
        <f>SUM(E21:E23)</f>
        <v>10948536.077999998</v>
      </c>
      <c r="F24" s="40">
        <f>SUM(F21:F23)</f>
        <v>3747450.1800000016</v>
      </c>
    </row>
    <row r="25" ht="15.75" thickBot="1"/>
    <row r="26" spans="1:8" ht="15.75" thickBot="1">
      <c r="A26" s="51" t="s">
        <v>18</v>
      </c>
      <c r="B26" s="15" t="s">
        <v>19</v>
      </c>
      <c r="C26" s="41" t="s">
        <v>32</v>
      </c>
      <c r="D26" s="16" t="s">
        <v>1</v>
      </c>
      <c r="E26" s="16" t="s">
        <v>2</v>
      </c>
      <c r="F26" s="52" t="s">
        <v>9</v>
      </c>
      <c r="G26" s="16" t="s">
        <v>5</v>
      </c>
      <c r="H26" s="17" t="s">
        <v>8</v>
      </c>
    </row>
    <row r="27" spans="1:8" ht="15">
      <c r="A27" s="63" t="s">
        <v>34</v>
      </c>
      <c r="B27" s="4" t="s">
        <v>21</v>
      </c>
      <c r="C27" s="46">
        <f>SUM(D27:H27)</f>
        <v>151719.094</v>
      </c>
      <c r="D27" s="18">
        <v>82402.57200000001</v>
      </c>
      <c r="E27" s="18">
        <v>48616.69999999999</v>
      </c>
      <c r="F27" s="53">
        <v>9369.622000000001</v>
      </c>
      <c r="G27" s="18">
        <v>6025.499999999999</v>
      </c>
      <c r="H27" s="19">
        <v>5304.699999999999</v>
      </c>
    </row>
    <row r="28" spans="1:8" ht="15">
      <c r="A28" s="64"/>
      <c r="B28" s="7" t="s">
        <v>22</v>
      </c>
      <c r="C28" s="47">
        <f>SUM(D28:H28)</f>
        <v>8859.277999999998</v>
      </c>
      <c r="D28" s="20">
        <v>4220.5999999999985</v>
      </c>
      <c r="E28" s="20">
        <v>2991.977999999999</v>
      </c>
      <c r="F28" s="54">
        <v>812.6</v>
      </c>
      <c r="G28" s="20">
        <v>362.19999999999993</v>
      </c>
      <c r="H28" s="21">
        <v>471.9000000000001</v>
      </c>
    </row>
    <row r="29" spans="1:8" ht="15.75" thickBot="1">
      <c r="A29" s="64"/>
      <c r="B29" s="7" t="s">
        <v>23</v>
      </c>
      <c r="C29" s="47">
        <f>SUM(D29:H29)</f>
        <v>3392.3</v>
      </c>
      <c r="D29" s="20">
        <v>1523.3779999999995</v>
      </c>
      <c r="E29" s="20">
        <v>1014.4000000000002</v>
      </c>
      <c r="F29" s="54">
        <v>383.20000000000005</v>
      </c>
      <c r="G29" s="20">
        <v>238.02200000000002</v>
      </c>
      <c r="H29" s="21">
        <v>233.3</v>
      </c>
    </row>
    <row r="30" spans="1:8" ht="15.75" thickBot="1">
      <c r="A30" s="64"/>
      <c r="B30" s="15" t="s">
        <v>24</v>
      </c>
      <c r="C30" s="41"/>
      <c r="D30" s="22"/>
      <c r="E30" s="22"/>
      <c r="F30" s="55"/>
      <c r="G30" s="22"/>
      <c r="H30" s="23"/>
    </row>
    <row r="31" spans="1:8" ht="15">
      <c r="A31" s="64"/>
      <c r="B31" s="24" t="s">
        <v>25</v>
      </c>
      <c r="C31" s="44" t="s">
        <v>33</v>
      </c>
      <c r="D31" s="25">
        <v>145.5</v>
      </c>
      <c r="E31" s="25">
        <v>196.01</v>
      </c>
      <c r="F31" s="56">
        <v>357</v>
      </c>
      <c r="G31" s="25">
        <v>201.42999999999998</v>
      </c>
      <c r="H31" s="26">
        <v>196.01</v>
      </c>
    </row>
    <row r="32" spans="1:8" ht="15">
      <c r="A32" s="64"/>
      <c r="B32" s="7" t="s">
        <v>26</v>
      </c>
      <c r="C32" s="43" t="s">
        <v>33</v>
      </c>
      <c r="D32" s="27">
        <v>145.5</v>
      </c>
      <c r="E32" s="27">
        <v>178.08</v>
      </c>
      <c r="F32" s="57">
        <v>321.13</v>
      </c>
      <c r="G32" s="27">
        <v>183.5</v>
      </c>
      <c r="H32" s="28">
        <v>178.08</v>
      </c>
    </row>
    <row r="33" spans="1:8" ht="15.75" thickBot="1">
      <c r="A33" s="64"/>
      <c r="B33" s="10" t="s">
        <v>27</v>
      </c>
      <c r="C33" s="45" t="s">
        <v>33</v>
      </c>
      <c r="D33" s="29">
        <v>54</v>
      </c>
      <c r="E33" s="29">
        <v>86.58000000000001</v>
      </c>
      <c r="F33" s="58">
        <v>54.79000000000002</v>
      </c>
      <c r="G33" s="29">
        <v>92</v>
      </c>
      <c r="H33" s="30">
        <v>1</v>
      </c>
    </row>
    <row r="34" spans="1:8" ht="15.75" thickBot="1">
      <c r="A34" s="64"/>
      <c r="B34" s="15" t="s">
        <v>17</v>
      </c>
      <c r="C34" s="41"/>
      <c r="D34" s="22"/>
      <c r="E34" s="22"/>
      <c r="F34" s="55"/>
      <c r="G34" s="22"/>
      <c r="H34" s="23"/>
    </row>
    <row r="35" spans="1:8" ht="15">
      <c r="A35" s="64"/>
      <c r="B35" s="31" t="s">
        <v>28</v>
      </c>
      <c r="C35" s="48">
        <f>SUM(D35:H35)</f>
        <v>27117379.359</v>
      </c>
      <c r="D35" s="48">
        <f aca="true" t="shared" si="1" ref="D35:H37">D31*D27</f>
        <v>11989574.226000002</v>
      </c>
      <c r="E35" s="48">
        <f t="shared" si="1"/>
        <v>9529359.366999997</v>
      </c>
      <c r="F35" s="48">
        <f t="shared" si="1"/>
        <v>3344955.0540000005</v>
      </c>
      <c r="G35" s="48">
        <f t="shared" si="1"/>
        <v>1213716.4649999996</v>
      </c>
      <c r="H35" s="59">
        <f t="shared" si="1"/>
        <v>1039774.2469999997</v>
      </c>
    </row>
    <row r="36" spans="1:8" ht="15">
      <c r="A36" s="64"/>
      <c r="B36" s="34" t="s">
        <v>29</v>
      </c>
      <c r="C36" s="49">
        <f>SUM(D36:H36)</f>
        <v>1558358.6322399995</v>
      </c>
      <c r="D36" s="49">
        <f t="shared" si="1"/>
        <v>614097.2999999998</v>
      </c>
      <c r="E36" s="49">
        <f t="shared" si="1"/>
        <v>532811.4422399999</v>
      </c>
      <c r="F36" s="49">
        <f t="shared" si="1"/>
        <v>260950.238</v>
      </c>
      <c r="G36" s="49">
        <f t="shared" si="1"/>
        <v>66463.69999999998</v>
      </c>
      <c r="H36" s="60">
        <f t="shared" si="1"/>
        <v>84035.95200000002</v>
      </c>
    </row>
    <row r="37" spans="1:8" ht="15">
      <c r="A37" s="64"/>
      <c r="B37" s="34" t="s">
        <v>30</v>
      </c>
      <c r="C37" s="49">
        <f>SUM(D37:H37)</f>
        <v>213216.016</v>
      </c>
      <c r="D37" s="49">
        <f t="shared" si="1"/>
        <v>82262.41199999997</v>
      </c>
      <c r="E37" s="49">
        <f t="shared" si="1"/>
        <v>87826.75200000004</v>
      </c>
      <c r="F37" s="49">
        <f t="shared" si="1"/>
        <v>20995.52800000001</v>
      </c>
      <c r="G37" s="49">
        <f t="shared" si="1"/>
        <v>21898.024</v>
      </c>
      <c r="H37" s="60">
        <f t="shared" si="1"/>
        <v>233.3</v>
      </c>
    </row>
    <row r="38" spans="1:8" ht="15.75" thickBot="1">
      <c r="A38" s="67"/>
      <c r="B38" s="37" t="s">
        <v>31</v>
      </c>
      <c r="C38" s="50">
        <f aca="true" t="shared" si="2" ref="C38:H38">SUM(C35:C37)</f>
        <v>28888954.00724</v>
      </c>
      <c r="D38" s="50">
        <f t="shared" si="2"/>
        <v>12685933.938000001</v>
      </c>
      <c r="E38" s="50">
        <f t="shared" si="2"/>
        <v>10149997.561239997</v>
      </c>
      <c r="F38" s="50">
        <f t="shared" si="2"/>
        <v>3626900.8200000003</v>
      </c>
      <c r="G38" s="50">
        <f t="shared" si="2"/>
        <v>1302078.1889999995</v>
      </c>
      <c r="H38" s="61">
        <f t="shared" si="2"/>
        <v>1124043.4989999998</v>
      </c>
    </row>
    <row r="39" ht="15.75" thickBot="1"/>
    <row r="40" spans="1:7" ht="15.75" thickBot="1">
      <c r="A40" s="51" t="s">
        <v>18</v>
      </c>
      <c r="B40" s="15" t="s">
        <v>19</v>
      </c>
      <c r="C40" s="41" t="s">
        <v>32</v>
      </c>
      <c r="D40" s="16" t="s">
        <v>1</v>
      </c>
      <c r="E40" s="16" t="s">
        <v>2</v>
      </c>
      <c r="F40" s="52" t="s">
        <v>9</v>
      </c>
      <c r="G40" s="17" t="s">
        <v>8</v>
      </c>
    </row>
    <row r="41" spans="1:7" ht="15">
      <c r="A41" s="63" t="s">
        <v>36</v>
      </c>
      <c r="B41" s="4" t="s">
        <v>21</v>
      </c>
      <c r="C41" s="46">
        <f>SUM(D41:G41)</f>
        <v>152388.50000000006</v>
      </c>
      <c r="D41" s="18">
        <v>82531.80000000005</v>
      </c>
      <c r="E41" s="18">
        <v>54967.200000000004</v>
      </c>
      <c r="F41" s="53">
        <v>9541.000000000002</v>
      </c>
      <c r="G41" s="19">
        <v>5348.499999999999</v>
      </c>
    </row>
    <row r="42" spans="1:7" ht="15">
      <c r="A42" s="64"/>
      <c r="B42" s="7" t="s">
        <v>22</v>
      </c>
      <c r="C42" s="47">
        <f>SUM(D42:G42)</f>
        <v>2927.2</v>
      </c>
      <c r="D42" s="20">
        <v>563.1999999999998</v>
      </c>
      <c r="E42" s="20">
        <v>1512.1999999999998</v>
      </c>
      <c r="F42" s="54">
        <v>498.50000000000006</v>
      </c>
      <c r="G42" s="21">
        <v>353.30000000000007</v>
      </c>
    </row>
    <row r="43" spans="1:7" ht="15.75" thickBot="1">
      <c r="A43" s="64"/>
      <c r="B43" s="7" t="s">
        <v>23</v>
      </c>
      <c r="C43" s="47">
        <f>SUM(D43:G43)</f>
        <v>3392.3</v>
      </c>
      <c r="D43" s="20">
        <v>1382.2</v>
      </c>
      <c r="E43" s="20">
        <v>1393.6000000000001</v>
      </c>
      <c r="F43" s="54">
        <v>383.20000000000005</v>
      </c>
      <c r="G43" s="21">
        <v>233.3</v>
      </c>
    </row>
    <row r="44" spans="1:7" ht="15.75" thickBot="1">
      <c r="A44" s="64"/>
      <c r="B44" s="15" t="s">
        <v>24</v>
      </c>
      <c r="C44" s="41"/>
      <c r="D44" s="22"/>
      <c r="E44" s="22"/>
      <c r="F44" s="55"/>
      <c r="G44" s="23"/>
    </row>
    <row r="45" spans="1:7" ht="15">
      <c r="A45" s="64"/>
      <c r="B45" s="24" t="s">
        <v>25</v>
      </c>
      <c r="C45" s="44" t="s">
        <v>33</v>
      </c>
      <c r="D45" s="25">
        <v>115</v>
      </c>
      <c r="E45" s="25">
        <v>153.57</v>
      </c>
      <c r="F45" s="56">
        <v>357</v>
      </c>
      <c r="G45" s="26">
        <v>153.57</v>
      </c>
    </row>
    <row r="46" spans="1:7" ht="15">
      <c r="A46" s="64"/>
      <c r="B46" s="7" t="s">
        <v>26</v>
      </c>
      <c r="C46" s="43" t="s">
        <v>33</v>
      </c>
      <c r="D46" s="27">
        <v>84.72000000000001</v>
      </c>
      <c r="E46" s="27">
        <v>123.29</v>
      </c>
      <c r="F46" s="57">
        <v>326.72</v>
      </c>
      <c r="G46" s="28">
        <v>123.29</v>
      </c>
    </row>
    <row r="47" spans="1:7" ht="15.75" thickBot="1">
      <c r="A47" s="64"/>
      <c r="B47" s="10" t="s">
        <v>27</v>
      </c>
      <c r="C47" s="45" t="s">
        <v>33</v>
      </c>
      <c r="D47" s="29">
        <v>43.620000000000005</v>
      </c>
      <c r="E47" s="29">
        <v>82.19</v>
      </c>
      <c r="F47" s="58">
        <v>54.79000000000002</v>
      </c>
      <c r="G47" s="30">
        <v>1</v>
      </c>
    </row>
    <row r="48" spans="1:7" ht="15.75" thickBot="1">
      <c r="A48" s="64"/>
      <c r="B48" s="15" t="s">
        <v>17</v>
      </c>
      <c r="C48" s="41"/>
      <c r="D48" s="22"/>
      <c r="E48" s="22"/>
      <c r="F48" s="55"/>
      <c r="G48" s="23"/>
    </row>
    <row r="49" spans="1:7" ht="15">
      <c r="A49" s="64"/>
      <c r="B49" s="31" t="s">
        <v>28</v>
      </c>
      <c r="C49" s="48">
        <f>SUM(D49:G49)</f>
        <v>22159976.049000006</v>
      </c>
      <c r="D49" s="32">
        <f aca="true" t="shared" si="3" ref="D49:G51">D45*D41</f>
        <v>9491157.000000006</v>
      </c>
      <c r="E49" s="32">
        <f t="shared" si="3"/>
        <v>8441312.904000001</v>
      </c>
      <c r="F49" s="32">
        <f t="shared" si="3"/>
        <v>3406137.0000000005</v>
      </c>
      <c r="G49" s="33">
        <f t="shared" si="3"/>
        <v>821369.1449999998</v>
      </c>
    </row>
    <row r="50" spans="1:7" ht="15">
      <c r="A50" s="64"/>
      <c r="B50" s="34" t="s">
        <v>29</v>
      </c>
      <c r="C50" s="49">
        <f>SUM(D50:G50)</f>
        <v>440581.71900000004</v>
      </c>
      <c r="D50" s="35">
        <f t="shared" si="3"/>
        <v>47714.30399999999</v>
      </c>
      <c r="E50" s="35">
        <f t="shared" si="3"/>
        <v>186439.13799999998</v>
      </c>
      <c r="F50" s="35">
        <f t="shared" si="3"/>
        <v>162869.92000000004</v>
      </c>
      <c r="G50" s="36">
        <f t="shared" si="3"/>
        <v>43558.35700000001</v>
      </c>
    </row>
    <row r="51" spans="1:7" ht="15">
      <c r="A51" s="64"/>
      <c r="B51" s="34" t="s">
        <v>30</v>
      </c>
      <c r="C51" s="49">
        <f>SUM(D51:G51)</f>
        <v>196060.37600000002</v>
      </c>
      <c r="D51" s="35">
        <f t="shared" si="3"/>
        <v>60291.564000000006</v>
      </c>
      <c r="E51" s="35">
        <f t="shared" si="3"/>
        <v>114539.98400000001</v>
      </c>
      <c r="F51" s="35">
        <f t="shared" si="3"/>
        <v>20995.52800000001</v>
      </c>
      <c r="G51" s="36">
        <f t="shared" si="3"/>
        <v>233.3</v>
      </c>
    </row>
    <row r="52" spans="1:7" ht="15.75" thickBot="1">
      <c r="A52" s="67"/>
      <c r="B52" s="37" t="s">
        <v>31</v>
      </c>
      <c r="C52" s="50">
        <f>SUM(D52:G52)</f>
        <v>22796618.144000005</v>
      </c>
      <c r="D52" s="38">
        <f>SUM(D49:D51)</f>
        <v>9599162.868000004</v>
      </c>
      <c r="E52" s="38">
        <f>SUM(E49:E51)</f>
        <v>8742292.026</v>
      </c>
      <c r="F52" s="38">
        <f>SUM(F49:F51)</f>
        <v>3590002.4480000003</v>
      </c>
      <c r="G52" s="40">
        <f>SUM(G49:G51)</f>
        <v>865160.8019999998</v>
      </c>
    </row>
  </sheetData>
  <sheetProtection/>
  <mergeCells count="4">
    <mergeCell ref="A13:A24"/>
    <mergeCell ref="A27:A38"/>
    <mergeCell ref="A41:A52"/>
    <mergeCell ref="A10:J10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25">
      <selection activeCell="A25" sqref="A25"/>
    </sheetView>
  </sheetViews>
  <sheetFormatPr defaultColWidth="9.140625" defaultRowHeight="15"/>
  <cols>
    <col min="1" max="1" width="37.00390625" style="0" bestFit="1" customWidth="1"/>
    <col min="2" max="2" width="31.8515625" style="0" bestFit="1" customWidth="1"/>
    <col min="3" max="3" width="12.57421875" style="0" bestFit="1" customWidth="1"/>
    <col min="4" max="6" width="11.57421875" style="0" bestFit="1" customWidth="1"/>
    <col min="7" max="7" width="10.57421875" style="0" bestFit="1" customWidth="1"/>
    <col min="8" max="8" width="11.7109375" style="0" bestFit="1" customWidth="1"/>
    <col min="9" max="9" width="7.421875" style="0" bestFit="1" customWidth="1"/>
    <col min="10" max="10" width="8.140625" style="0" bestFit="1" customWidth="1"/>
    <col min="11" max="11" width="17.00390625" style="0" bestFit="1" customWidth="1"/>
    <col min="12" max="12" width="15.140625" style="0" bestFit="1" customWidth="1"/>
  </cols>
  <sheetData>
    <row r="1" spans="1:11" ht="15.75" thickBot="1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2" t="s">
        <v>41</v>
      </c>
    </row>
    <row r="2" spans="1:11" ht="15">
      <c r="A2" s="4" t="s">
        <v>10</v>
      </c>
      <c r="B2" s="5">
        <v>161974.3</v>
      </c>
      <c r="C2" s="5">
        <v>70634.25969500454</v>
      </c>
      <c r="D2" s="5">
        <v>38786.43308094231</v>
      </c>
      <c r="E2" s="5">
        <v>16932.03042867099</v>
      </c>
      <c r="F2" s="5">
        <v>12581.096148772891</v>
      </c>
      <c r="G2" s="5">
        <v>6299.881632154852</v>
      </c>
      <c r="H2" s="5">
        <v>3093.533035661552</v>
      </c>
      <c r="I2" s="5">
        <v>8826.66545392978</v>
      </c>
      <c r="J2" s="5">
        <v>15892.643707352414</v>
      </c>
      <c r="K2" s="6">
        <v>6039.654147127034</v>
      </c>
    </row>
    <row r="3" spans="1:11" ht="15">
      <c r="A3" s="7" t="s">
        <v>11</v>
      </c>
      <c r="B3" s="8">
        <v>158512.2</v>
      </c>
      <c r="C3" s="8">
        <v>62179.2</v>
      </c>
      <c r="D3" s="8">
        <v>28559.2</v>
      </c>
      <c r="E3" s="8">
        <v>7503.3</v>
      </c>
      <c r="F3" s="8">
        <v>5483.4</v>
      </c>
      <c r="G3" s="8">
        <v>3113.3</v>
      </c>
      <c r="H3" s="8">
        <v>1114.3</v>
      </c>
      <c r="I3" s="8">
        <v>1712.9</v>
      </c>
      <c r="J3" s="8">
        <v>7668.1</v>
      </c>
      <c r="K3" s="9">
        <v>676.8</v>
      </c>
    </row>
    <row r="4" spans="1:11" ht="15">
      <c r="A4" s="7" t="s">
        <v>12</v>
      </c>
      <c r="B4" s="8">
        <v>149469.1</v>
      </c>
      <c r="C4" s="8">
        <v>58109.3</v>
      </c>
      <c r="D4" s="8">
        <v>24606.9</v>
      </c>
      <c r="E4" s="8">
        <v>6183.2</v>
      </c>
      <c r="F4" s="8">
        <v>4214.2</v>
      </c>
      <c r="G4" s="8">
        <v>2503.1</v>
      </c>
      <c r="H4" s="8">
        <v>903.5</v>
      </c>
      <c r="I4" s="8">
        <v>750</v>
      </c>
      <c r="J4" s="8">
        <v>6200.8</v>
      </c>
      <c r="K4" s="9">
        <v>0</v>
      </c>
    </row>
    <row r="5" spans="1:11" ht="15">
      <c r="A5" s="7" t="s">
        <v>13</v>
      </c>
      <c r="B5" s="8">
        <v>3462.0850822368</v>
      </c>
      <c r="C5" s="8">
        <v>1960.0545549645478</v>
      </c>
      <c r="D5" s="8">
        <v>1311.2461471183126</v>
      </c>
      <c r="E5" s="8">
        <v>642.76203723099</v>
      </c>
      <c r="F5" s="8">
        <v>516.7310545728914</v>
      </c>
      <c r="G5" s="8">
        <v>250.61456146785227</v>
      </c>
      <c r="H5" s="8">
        <v>78.25777739345192</v>
      </c>
      <c r="I5" s="8">
        <v>267.7700171297794</v>
      </c>
      <c r="J5" s="8">
        <v>343.5841566974142</v>
      </c>
      <c r="K5" s="9">
        <v>117.9040239263342</v>
      </c>
    </row>
    <row r="6" spans="1:11" ht="15">
      <c r="A6" s="7" t="s">
        <v>14</v>
      </c>
      <c r="B6" s="8">
        <v>12505.236117393</v>
      </c>
      <c r="C6" s="8">
        <v>6029.999660884548</v>
      </c>
      <c r="D6" s="8">
        <v>5263.506921244312</v>
      </c>
      <c r="E6" s="8">
        <v>1962.8455339509899</v>
      </c>
      <c r="F6" s="8">
        <v>1785.8819335728913</v>
      </c>
      <c r="G6" s="8">
        <v>860.8002319018523</v>
      </c>
      <c r="H6" s="8">
        <v>288.99731359955194</v>
      </c>
      <c r="I6" s="8">
        <v>1230.6172139297794</v>
      </c>
      <c r="J6" s="8">
        <v>1810.8329337674145</v>
      </c>
      <c r="K6" s="9">
        <v>1115.4035166293343</v>
      </c>
    </row>
    <row r="7" spans="1:11" ht="15.75" thickBot="1">
      <c r="A7" s="10" t="s">
        <v>15</v>
      </c>
      <c r="B7" s="11" t="s">
        <v>16</v>
      </c>
      <c r="C7" s="12">
        <v>6495</v>
      </c>
      <c r="D7" s="12">
        <v>8916</v>
      </c>
      <c r="E7" s="12">
        <v>8786</v>
      </c>
      <c r="F7" s="12">
        <v>6581</v>
      </c>
      <c r="G7" s="12">
        <v>2936</v>
      </c>
      <c r="H7" s="12">
        <v>1901</v>
      </c>
      <c r="I7" s="12">
        <v>6846</v>
      </c>
      <c r="J7" s="12">
        <v>7881</v>
      </c>
      <c r="K7" s="13">
        <v>5245</v>
      </c>
    </row>
    <row r="9" ht="15.75" thickBot="1"/>
    <row r="10" spans="1:11" ht="15.75" thickBot="1">
      <c r="A10" s="68" t="s">
        <v>17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ht="15.75" thickBot="1"/>
    <row r="12" spans="1:7" ht="15.75" thickBot="1">
      <c r="A12" s="14" t="s">
        <v>18</v>
      </c>
      <c r="B12" s="41" t="s">
        <v>19</v>
      </c>
      <c r="C12" s="41" t="s">
        <v>32</v>
      </c>
      <c r="D12" s="16" t="s">
        <v>1</v>
      </c>
      <c r="E12" s="16" t="s">
        <v>2</v>
      </c>
      <c r="F12" s="16" t="s">
        <v>5</v>
      </c>
      <c r="G12" s="17" t="s">
        <v>9</v>
      </c>
    </row>
    <row r="13" spans="1:7" ht="15">
      <c r="A13" s="63" t="s">
        <v>20</v>
      </c>
      <c r="B13" s="42" t="s">
        <v>21</v>
      </c>
      <c r="C13" s="46">
        <f>SUM(D13:G13)</f>
        <v>156840.19999999995</v>
      </c>
      <c r="D13" s="18">
        <v>88742.69999999998</v>
      </c>
      <c r="E13" s="18">
        <v>55542.299999999996</v>
      </c>
      <c r="F13" s="18">
        <v>5686.4</v>
      </c>
      <c r="G13" s="19">
        <v>6868.8</v>
      </c>
    </row>
    <row r="14" spans="1:7" ht="15">
      <c r="A14" s="64"/>
      <c r="B14" s="43" t="s">
        <v>22</v>
      </c>
      <c r="C14" s="47">
        <f>SUM(D14:G14)</f>
        <v>2470</v>
      </c>
      <c r="D14" s="20">
        <v>617.3</v>
      </c>
      <c r="E14" s="20">
        <v>991.6000000000001</v>
      </c>
      <c r="F14" s="20">
        <v>61.8</v>
      </c>
      <c r="G14" s="21">
        <v>799.3</v>
      </c>
    </row>
    <row r="15" spans="1:7" ht="15.75" thickBot="1">
      <c r="A15" s="64"/>
      <c r="B15" s="43" t="s">
        <v>23</v>
      </c>
      <c r="C15" s="47">
        <f>SUM(D15:G15)</f>
        <v>9849.5</v>
      </c>
      <c r="D15" s="20">
        <v>4581.099999999999</v>
      </c>
      <c r="E15" s="20">
        <v>3713.9</v>
      </c>
      <c r="F15" s="20">
        <v>550.4</v>
      </c>
      <c r="G15" s="21">
        <v>1004.1</v>
      </c>
    </row>
    <row r="16" spans="1:7" ht="15.75" thickBot="1">
      <c r="A16" s="64"/>
      <c r="B16" s="41" t="s">
        <v>24</v>
      </c>
      <c r="C16" s="41"/>
      <c r="D16" s="22"/>
      <c r="E16" s="22"/>
      <c r="F16" s="22"/>
      <c r="G16" s="23"/>
    </row>
    <row r="17" spans="1:7" ht="15">
      <c r="A17" s="64"/>
      <c r="B17" s="44" t="s">
        <v>25</v>
      </c>
      <c r="C17" s="44" t="s">
        <v>33</v>
      </c>
      <c r="D17" s="25">
        <v>59.37</v>
      </c>
      <c r="E17" s="25">
        <v>119.13</v>
      </c>
      <c r="F17" s="25">
        <v>219</v>
      </c>
      <c r="G17" s="26">
        <v>114.23</v>
      </c>
    </row>
    <row r="18" spans="1:7" ht="15">
      <c r="A18" s="64"/>
      <c r="B18" s="43" t="s">
        <v>26</v>
      </c>
      <c r="C18" s="43" t="s">
        <v>33</v>
      </c>
      <c r="D18" s="27">
        <v>59.37</v>
      </c>
      <c r="E18" s="27">
        <v>119.13</v>
      </c>
      <c r="F18" s="27">
        <v>219</v>
      </c>
      <c r="G18" s="28">
        <v>114.23</v>
      </c>
    </row>
    <row r="19" spans="1:7" ht="15.75" thickBot="1">
      <c r="A19" s="64"/>
      <c r="B19" s="45" t="s">
        <v>27</v>
      </c>
      <c r="C19" s="45" t="s">
        <v>33</v>
      </c>
      <c r="D19" s="29">
        <v>59.37</v>
      </c>
      <c r="E19" s="29">
        <v>119.13</v>
      </c>
      <c r="F19" s="29">
        <v>219</v>
      </c>
      <c r="G19" s="30">
        <v>94.45</v>
      </c>
    </row>
    <row r="20" spans="1:7" ht="15.75" thickBot="1">
      <c r="A20" s="64"/>
      <c r="B20" s="41" t="s">
        <v>17</v>
      </c>
      <c r="C20" s="41"/>
      <c r="D20" s="22"/>
      <c r="E20" s="22"/>
      <c r="F20" s="22"/>
      <c r="G20" s="23"/>
    </row>
    <row r="21" spans="1:7" ht="15">
      <c r="A21" s="65"/>
      <c r="B21" s="31" t="s">
        <v>28</v>
      </c>
      <c r="C21" s="48">
        <f>SUM(D21:G21)</f>
        <v>13915352.921999997</v>
      </c>
      <c r="D21" s="32">
        <f aca="true" t="shared" si="0" ref="D21:F23">D17*D13</f>
        <v>5268654.0989999985</v>
      </c>
      <c r="E21" s="32">
        <f t="shared" si="0"/>
        <v>6616754.198999999</v>
      </c>
      <c r="F21" s="32">
        <f t="shared" si="0"/>
        <v>1245321.5999999999</v>
      </c>
      <c r="G21" s="33">
        <f>SUM(G17*G13)</f>
        <v>784623.0240000001</v>
      </c>
    </row>
    <row r="22" spans="1:7" ht="15">
      <c r="A22" s="65"/>
      <c r="B22" s="34" t="s">
        <v>29</v>
      </c>
      <c r="C22" s="49">
        <f>SUM(D22:G22)</f>
        <v>259616.648</v>
      </c>
      <c r="D22" s="35">
        <f t="shared" si="0"/>
        <v>36649.100999999995</v>
      </c>
      <c r="E22" s="35">
        <f t="shared" si="0"/>
        <v>118129.308</v>
      </c>
      <c r="F22" s="35">
        <f t="shared" si="0"/>
        <v>13534.199999999999</v>
      </c>
      <c r="G22" s="36">
        <f>G18*G14</f>
        <v>91304.039</v>
      </c>
    </row>
    <row r="23" spans="1:7" ht="15">
      <c r="A23" s="65"/>
      <c r="B23" s="34" t="s">
        <v>30</v>
      </c>
      <c r="C23" s="49">
        <f>SUM(D23:G23)</f>
        <v>929791.659</v>
      </c>
      <c r="D23" s="35">
        <f t="shared" si="0"/>
        <v>271979.90699999995</v>
      </c>
      <c r="E23" s="35">
        <f t="shared" si="0"/>
        <v>442436.907</v>
      </c>
      <c r="F23" s="35">
        <f t="shared" si="0"/>
        <v>120537.59999999999</v>
      </c>
      <c r="G23" s="36">
        <f>G19*G15</f>
        <v>94837.24500000001</v>
      </c>
    </row>
    <row r="24" spans="1:7" ht="15.75" thickBot="1">
      <c r="A24" s="66"/>
      <c r="B24" s="37" t="s">
        <v>31</v>
      </c>
      <c r="C24" s="50">
        <f>SUM(D24:G24)</f>
        <v>15104761.228999998</v>
      </c>
      <c r="D24" s="38">
        <f>SUM(D21:D23)</f>
        <v>5577283.106999998</v>
      </c>
      <c r="E24" s="39">
        <f>SUM(E21:E23)</f>
        <v>7177320.413999999</v>
      </c>
      <c r="F24" s="39">
        <f>SUM(F21:F23)</f>
        <v>1379393.4</v>
      </c>
      <c r="G24" s="40">
        <f>SUM(G21:G23)</f>
        <v>970764.3080000001</v>
      </c>
    </row>
    <row r="25" ht="15.75" thickBot="1"/>
    <row r="26" spans="1:7" ht="15.75" thickBot="1">
      <c r="A26" s="51" t="s">
        <v>18</v>
      </c>
      <c r="B26" s="41" t="s">
        <v>19</v>
      </c>
      <c r="C26" s="41" t="s">
        <v>32</v>
      </c>
      <c r="D26" s="16" t="s">
        <v>1</v>
      </c>
      <c r="E26" s="16" t="s">
        <v>2</v>
      </c>
      <c r="F26" s="16" t="s">
        <v>5</v>
      </c>
      <c r="G26" s="17" t="s">
        <v>9</v>
      </c>
    </row>
    <row r="27" spans="1:7" ht="15">
      <c r="A27" s="63" t="s">
        <v>34</v>
      </c>
      <c r="B27" s="42" t="s">
        <v>21</v>
      </c>
      <c r="C27" s="46">
        <f>SUM(D27:G27)</f>
        <v>157451.808</v>
      </c>
      <c r="D27" s="18">
        <v>88799.7</v>
      </c>
      <c r="E27" s="18">
        <v>55882.399999999994</v>
      </c>
      <c r="F27" s="18">
        <v>5697.575000000001</v>
      </c>
      <c r="G27" s="19">
        <v>7072.133000000001</v>
      </c>
    </row>
    <row r="28" spans="1:7" ht="15">
      <c r="A28" s="64"/>
      <c r="B28" s="43" t="s">
        <v>22</v>
      </c>
      <c r="C28" s="47">
        <f>SUM(D28:G28)</f>
        <v>7831.4000000000015</v>
      </c>
      <c r="D28" s="20">
        <v>3031.200000000001</v>
      </c>
      <c r="E28" s="20">
        <v>3278.6</v>
      </c>
      <c r="F28" s="20">
        <v>305</v>
      </c>
      <c r="G28" s="21">
        <v>1216.6</v>
      </c>
    </row>
    <row r="29" spans="1:7" ht="15.75" thickBot="1">
      <c r="A29" s="64"/>
      <c r="B29" s="43" t="s">
        <v>23</v>
      </c>
      <c r="C29" s="47">
        <f>SUM(D29:G29)</f>
        <v>3462.1000000000004</v>
      </c>
      <c r="D29" s="20">
        <v>1859.4000000000005</v>
      </c>
      <c r="E29" s="20">
        <v>963.0999999999999</v>
      </c>
      <c r="F29" s="20">
        <v>296</v>
      </c>
      <c r="G29" s="21">
        <v>343.6</v>
      </c>
    </row>
    <row r="30" spans="1:7" ht="15.75" thickBot="1">
      <c r="A30" s="64"/>
      <c r="B30" s="41" t="s">
        <v>24</v>
      </c>
      <c r="C30" s="41"/>
      <c r="D30" s="22"/>
      <c r="E30" s="22"/>
      <c r="F30" s="22"/>
      <c r="G30" s="23"/>
    </row>
    <row r="31" spans="1:7" ht="15">
      <c r="A31" s="64"/>
      <c r="B31" s="44" t="s">
        <v>25</v>
      </c>
      <c r="C31" s="44" t="s">
        <v>33</v>
      </c>
      <c r="D31" s="25">
        <v>85.15</v>
      </c>
      <c r="E31" s="25">
        <v>130.07</v>
      </c>
      <c r="F31" s="25">
        <v>219</v>
      </c>
      <c r="G31" s="26">
        <v>115</v>
      </c>
    </row>
    <row r="32" spans="1:7" ht="15">
      <c r="A32" s="64"/>
      <c r="B32" s="43" t="s">
        <v>26</v>
      </c>
      <c r="C32" s="43" t="s">
        <v>33</v>
      </c>
      <c r="D32" s="27">
        <v>85.15</v>
      </c>
      <c r="E32" s="27">
        <v>130.07</v>
      </c>
      <c r="F32" s="27">
        <v>219</v>
      </c>
      <c r="G32" s="28">
        <v>115</v>
      </c>
    </row>
    <row r="33" spans="1:7" ht="15.75" thickBot="1">
      <c r="A33" s="64"/>
      <c r="B33" s="45" t="s">
        <v>27</v>
      </c>
      <c r="C33" s="45" t="s">
        <v>33</v>
      </c>
      <c r="D33" s="29">
        <v>16.439999999999998</v>
      </c>
      <c r="E33" s="29">
        <v>61.359999999999985</v>
      </c>
      <c r="F33" s="29">
        <v>150.29</v>
      </c>
      <c r="G33" s="30">
        <v>27.400000000000006</v>
      </c>
    </row>
    <row r="34" spans="1:7" ht="15.75" thickBot="1">
      <c r="A34" s="64"/>
      <c r="B34" s="41" t="s">
        <v>17</v>
      </c>
      <c r="C34" s="41"/>
      <c r="D34" s="22"/>
      <c r="E34" s="22"/>
      <c r="F34" s="22"/>
      <c r="G34" s="23"/>
    </row>
    <row r="35" spans="1:7" ht="15">
      <c r="A35" s="64"/>
      <c r="B35" s="31" t="s">
        <v>28</v>
      </c>
      <c r="C35" s="48">
        <f>SUM(D35:G35)</f>
        <v>16890982.443</v>
      </c>
      <c r="D35" s="32">
        <f aca="true" t="shared" si="1" ref="D35:G36">D31*D27</f>
        <v>7561294.455</v>
      </c>
      <c r="E35" s="32">
        <f t="shared" si="1"/>
        <v>7268623.767999999</v>
      </c>
      <c r="F35" s="32">
        <f t="shared" si="1"/>
        <v>1247768.925</v>
      </c>
      <c r="G35" s="33">
        <f t="shared" si="1"/>
        <v>813295.295</v>
      </c>
    </row>
    <row r="36" spans="1:7" ht="15">
      <c r="A36" s="64"/>
      <c r="B36" s="34" t="s">
        <v>29</v>
      </c>
      <c r="C36" s="49">
        <f>SUM(D36:G36)</f>
        <v>891258.182</v>
      </c>
      <c r="D36" s="35">
        <f t="shared" si="1"/>
        <v>258106.6800000001</v>
      </c>
      <c r="E36" s="35">
        <f t="shared" si="1"/>
        <v>426447.502</v>
      </c>
      <c r="F36" s="35">
        <f t="shared" si="1"/>
        <v>66795</v>
      </c>
      <c r="G36" s="36">
        <f t="shared" si="1"/>
        <v>139909</v>
      </c>
    </row>
    <row r="37" spans="1:7" ht="15">
      <c r="A37" s="64"/>
      <c r="B37" s="34" t="s">
        <v>30</v>
      </c>
      <c r="C37" s="49">
        <f>SUM(D37:G37)</f>
        <v>143564.832</v>
      </c>
      <c r="D37" s="35">
        <f>D29*D33</f>
        <v>30568.536000000004</v>
      </c>
      <c r="E37" s="35">
        <f>E29*E33</f>
        <v>59095.81599999998</v>
      </c>
      <c r="F37" s="35">
        <f>F29*F33</f>
        <v>44485.84</v>
      </c>
      <c r="G37" s="36">
        <f>G29*G33</f>
        <v>9414.640000000003</v>
      </c>
    </row>
    <row r="38" spans="1:7" ht="15.75" thickBot="1">
      <c r="A38" s="67"/>
      <c r="B38" s="37" t="s">
        <v>31</v>
      </c>
      <c r="C38" s="50">
        <f>SUM(D38:G38)</f>
        <v>17925805.457</v>
      </c>
      <c r="D38" s="38">
        <f>SUM(D35:D37)</f>
        <v>7849969.671</v>
      </c>
      <c r="E38" s="39">
        <f>SUM(E35:E37)</f>
        <v>7754167.085999999</v>
      </c>
      <c r="F38" s="39">
        <f>SUM(F35:F37)</f>
        <v>1359049.7650000001</v>
      </c>
      <c r="G38" s="40">
        <f>SUM(G35:G37)</f>
        <v>962618.935</v>
      </c>
    </row>
    <row r="39" ht="15.75" thickBot="1"/>
    <row r="40" spans="1:7" ht="15.75" thickBot="1">
      <c r="A40" s="51" t="s">
        <v>18</v>
      </c>
      <c r="B40" s="41" t="s">
        <v>19</v>
      </c>
      <c r="C40" s="41" t="s">
        <v>32</v>
      </c>
      <c r="D40" s="16" t="s">
        <v>1</v>
      </c>
      <c r="E40" s="16" t="s">
        <v>2</v>
      </c>
      <c r="F40" s="16" t="s">
        <v>5</v>
      </c>
      <c r="G40" s="17" t="s">
        <v>9</v>
      </c>
    </row>
    <row r="41" spans="1:7" ht="15">
      <c r="A41" s="63" t="s">
        <v>35</v>
      </c>
      <c r="B41" s="42" t="s">
        <v>21</v>
      </c>
      <c r="C41" s="46">
        <f>SUM(D41:G41)</f>
        <v>156650.87199999997</v>
      </c>
      <c r="D41" s="18">
        <v>88742.5</v>
      </c>
      <c r="E41" s="18">
        <v>55516.57199999997</v>
      </c>
      <c r="F41" s="18">
        <v>5554.799999999999</v>
      </c>
      <c r="G41" s="19">
        <v>6837.000000000001</v>
      </c>
    </row>
    <row r="42" spans="1:7" ht="15">
      <c r="A42" s="64"/>
      <c r="B42" s="43" t="s">
        <v>22</v>
      </c>
      <c r="C42" s="47">
        <f>SUM(D42:G42)</f>
        <v>2102.6279999999997</v>
      </c>
      <c r="D42" s="20">
        <v>163.69999999999993</v>
      </c>
      <c r="E42" s="20">
        <v>1010.2279999999997</v>
      </c>
      <c r="F42" s="20">
        <v>97.6</v>
      </c>
      <c r="G42" s="21">
        <v>831.1</v>
      </c>
    </row>
    <row r="43" spans="1:7" ht="15.75" thickBot="1">
      <c r="A43" s="64"/>
      <c r="B43" s="43" t="s">
        <v>23</v>
      </c>
      <c r="C43" s="47">
        <f>SUM(D43:G43)</f>
        <v>3220.8</v>
      </c>
      <c r="D43" s="20">
        <v>917.2000000000005</v>
      </c>
      <c r="E43" s="20">
        <v>1612.3999999999996</v>
      </c>
      <c r="F43" s="20">
        <v>347.70000000000005</v>
      </c>
      <c r="G43" s="21">
        <v>343.5</v>
      </c>
    </row>
    <row r="44" spans="1:7" ht="15.75" thickBot="1">
      <c r="A44" s="64"/>
      <c r="B44" s="41" t="s">
        <v>24</v>
      </c>
      <c r="C44" s="41"/>
      <c r="D44" s="22"/>
      <c r="E44" s="22"/>
      <c r="F44" s="22"/>
      <c r="G44" s="23"/>
    </row>
    <row r="45" spans="1:7" ht="15">
      <c r="A45" s="64"/>
      <c r="B45" s="44" t="s">
        <v>25</v>
      </c>
      <c r="C45" s="44" t="s">
        <v>33</v>
      </c>
      <c r="D45" s="25">
        <v>64.41</v>
      </c>
      <c r="E45" s="25">
        <v>118.74000000000001</v>
      </c>
      <c r="F45" s="25">
        <v>219</v>
      </c>
      <c r="G45" s="26">
        <v>121.94</v>
      </c>
    </row>
    <row r="46" spans="1:7" ht="15">
      <c r="A46" s="64"/>
      <c r="B46" s="43" t="s">
        <v>26</v>
      </c>
      <c r="C46" s="43" t="s">
        <v>33</v>
      </c>
      <c r="D46" s="27">
        <v>10.959999999999994</v>
      </c>
      <c r="E46" s="27">
        <v>65.29</v>
      </c>
      <c r="F46" s="27">
        <v>165.55</v>
      </c>
      <c r="G46" s="28">
        <v>68.49</v>
      </c>
    </row>
    <row r="47" spans="1:7" ht="15.75" thickBot="1">
      <c r="A47" s="64"/>
      <c r="B47" s="45" t="s">
        <v>27</v>
      </c>
      <c r="C47" s="45" t="s">
        <v>33</v>
      </c>
      <c r="D47" s="29">
        <v>10.959999999999994</v>
      </c>
      <c r="E47" s="29">
        <v>65.29</v>
      </c>
      <c r="F47" s="29">
        <v>165.55</v>
      </c>
      <c r="G47" s="30">
        <v>27.400000000000006</v>
      </c>
    </row>
    <row r="48" spans="1:7" ht="15.75" thickBot="1">
      <c r="A48" s="64"/>
      <c r="B48" s="41" t="s">
        <v>17</v>
      </c>
      <c r="C48" s="41"/>
      <c r="D48" s="22"/>
      <c r="E48" s="22"/>
      <c r="F48" s="22"/>
      <c r="G48" s="23"/>
    </row>
    <row r="49" spans="1:7" ht="15">
      <c r="A49" s="64"/>
      <c r="B49" s="31" t="s">
        <v>28</v>
      </c>
      <c r="C49" s="48">
        <f>SUM(D49:G49)</f>
        <v>14358147.164279995</v>
      </c>
      <c r="D49" s="32">
        <f aca="true" t="shared" si="2" ref="D49:G50">D45*D41</f>
        <v>5715904.425</v>
      </c>
      <c r="E49" s="32">
        <f t="shared" si="2"/>
        <v>6592037.759279997</v>
      </c>
      <c r="F49" s="32">
        <f t="shared" si="2"/>
        <v>1216501.2</v>
      </c>
      <c r="G49" s="33">
        <f t="shared" si="2"/>
        <v>833703.7800000001</v>
      </c>
    </row>
    <row r="50" spans="1:7" ht="15">
      <c r="A50" s="64"/>
      <c r="B50" s="34" t="s">
        <v>29</v>
      </c>
      <c r="C50" s="49">
        <f>SUM(D50:G50)</f>
        <v>140831.65712</v>
      </c>
      <c r="D50" s="35">
        <f t="shared" si="2"/>
        <v>1794.1519999999982</v>
      </c>
      <c r="E50" s="35">
        <f t="shared" si="2"/>
        <v>65957.78611999999</v>
      </c>
      <c r="F50" s="35">
        <f t="shared" si="2"/>
        <v>16157.68</v>
      </c>
      <c r="G50" s="36">
        <f t="shared" si="2"/>
        <v>56922.039</v>
      </c>
    </row>
    <row r="51" spans="1:7" ht="15">
      <c r="A51" s="64"/>
      <c r="B51" s="34" t="s">
        <v>30</v>
      </c>
      <c r="C51" s="49">
        <f>SUM(D51:G51)</f>
        <v>182299.743</v>
      </c>
      <c r="D51" s="35">
        <f>D43*D47</f>
        <v>10052.512</v>
      </c>
      <c r="E51" s="35">
        <f>E47*E43</f>
        <v>105273.59599999999</v>
      </c>
      <c r="F51" s="35">
        <f>F47*F43</f>
        <v>57561.73500000001</v>
      </c>
      <c r="G51" s="36">
        <f>G47*G43</f>
        <v>9411.900000000001</v>
      </c>
    </row>
    <row r="52" spans="1:7" ht="15.75" thickBot="1">
      <c r="A52" s="67"/>
      <c r="B52" s="37" t="s">
        <v>31</v>
      </c>
      <c r="C52" s="50">
        <f>SUM(D52:G52)</f>
        <v>14681278.564399997</v>
      </c>
      <c r="D52" s="38">
        <f>SUM(D49:D51)</f>
        <v>5727751.089</v>
      </c>
      <c r="E52" s="39">
        <f>SUM(E49:E51)</f>
        <v>6763269.141399997</v>
      </c>
      <c r="F52" s="39">
        <f>SUM(F49:F51)</f>
        <v>1290220.615</v>
      </c>
      <c r="G52" s="40">
        <f>SUM(G49:G51)</f>
        <v>900037.7190000002</v>
      </c>
    </row>
  </sheetData>
  <sheetProtection/>
  <mergeCells count="4">
    <mergeCell ref="A13:A24"/>
    <mergeCell ref="A27:A38"/>
    <mergeCell ref="A41:A52"/>
    <mergeCell ref="A10:K10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Engle, Andrew</dc:creator>
  <cp:keywords/>
  <dc:description/>
  <cp:lastModifiedBy>Scott Baker</cp:lastModifiedBy>
  <cp:lastPrinted>2013-10-08T19:04:02Z</cp:lastPrinted>
  <dcterms:created xsi:type="dcterms:W3CDTF">2013-10-08T17:46:28Z</dcterms:created>
  <dcterms:modified xsi:type="dcterms:W3CDTF">2013-10-08T19:08:12Z</dcterms:modified>
  <cp:category/>
  <cp:version/>
  <cp:contentType/>
  <cp:contentStatus/>
</cp:coreProperties>
</file>