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75" windowWidth="13245" windowHeight="6645" tabRatio="501" activeTab="0"/>
  </bookViews>
  <sheets>
    <sheet name="BKR Rating Template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<sst xmlns="http://schemas.openxmlformats.org/spreadsheetml/2006/main" count="61" uniqueCount="46">
  <si>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SUBSTATION EQUIPMENT RATING WORKSHEET</t>
  </si>
  <si>
    <t>1) Populate the nameplate information table as fully as possible</t>
  </si>
  <si>
    <t>NAMEPLATE</t>
  </si>
  <si>
    <t>STATION</t>
  </si>
  <si>
    <t>EQUIPMENT</t>
  </si>
  <si>
    <t>Circuit Breaker</t>
  </si>
  <si>
    <t>TYPE</t>
  </si>
  <si>
    <t>YEAR MANUF.</t>
  </si>
  <si>
    <t>MANUFACTURER</t>
  </si>
  <si>
    <t>POSITION</t>
  </si>
  <si>
    <t>DESIGNATION</t>
  </si>
  <si>
    <t>RATED VOLTAGE (KV)</t>
  </si>
  <si>
    <t>RATED CURRENT (A)</t>
  </si>
  <si>
    <t>2) Identify a material class and complete the input table</t>
  </si>
  <si>
    <t xml:space="preserve">          Breakers manuf. Prior to 1964</t>
  </si>
  <si>
    <t>Breakers manuf. 1964 and later</t>
  </si>
  <si>
    <r>
      <t>q</t>
    </r>
    <r>
      <rPr>
        <b/>
        <sz val="10"/>
        <rFont val="Arial"/>
        <family val="2"/>
      </rPr>
      <t>max e4</t>
    </r>
  </si>
  <si>
    <r>
      <t>q</t>
    </r>
    <r>
      <rPr>
        <b/>
        <sz val="10"/>
        <rFont val="Arial"/>
        <family val="2"/>
      </rPr>
      <t>max</t>
    </r>
  </si>
  <si>
    <r>
      <t>q</t>
    </r>
    <r>
      <rPr>
        <b/>
        <sz val="10"/>
        <rFont val="Arial"/>
        <family val="2"/>
      </rPr>
      <t>r</t>
    </r>
  </si>
  <si>
    <t>INPUT</t>
  </si>
  <si>
    <t>I Rated</t>
  </si>
  <si>
    <t>Rated KV</t>
  </si>
  <si>
    <t xml:space="preserve"> </t>
  </si>
  <si>
    <t>CALCULATED RATINGS</t>
  </si>
  <si>
    <t xml:space="preserve">    AMBIENT TEMP.</t>
  </si>
  <si>
    <t>RATING  ( P.U. )</t>
  </si>
  <si>
    <t>RATING  ( MVA )</t>
  </si>
  <si>
    <r>
      <t>q</t>
    </r>
    <r>
      <rPr>
        <b/>
        <sz val="10"/>
        <rFont val="Arial"/>
        <family val="2"/>
      </rPr>
      <t>a</t>
    </r>
  </si>
  <si>
    <t>Deg. C</t>
  </si>
  <si>
    <t>Deg. F</t>
  </si>
  <si>
    <t>NORMAL</t>
  </si>
  <si>
    <t>4 HOUR</t>
  </si>
  <si>
    <t>----</t>
  </si>
  <si>
    <t>RATINGS (AMPS)</t>
  </si>
  <si>
    <t>Rating</t>
  </si>
  <si>
    <t>Normal</t>
  </si>
  <si>
    <t>Emergency (4Hr)</t>
  </si>
  <si>
    <t>MVA</t>
  </si>
  <si>
    <t>Amps</t>
  </si>
  <si>
    <t>Note: Correct system voltage must be 
entered for corresponding MVA values in the table below.</t>
  </si>
  <si>
    <r>
      <t>Summer 35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</si>
  <si>
    <r>
      <t>Winter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</si>
  <si>
    <t>Laod</t>
  </si>
  <si>
    <t>Dump</t>
  </si>
  <si>
    <t>Load</t>
  </si>
  <si>
    <t xml:space="preserve"> VI_C Circuit Breaker Ratings  ANNEX II - SAMPLE 230 KV, 4000A, POST-1964, CLASS A INSULATION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</si>
</sst>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0000000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12"/>
      <name val="Arial"/>
      <family val="2"/>
    </font>
    <font>
      <sz val="12"/>
      <color indexed="4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1" fontId="0" fillId="0" borderId="30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6" xfId="0" applyNumberFormat="1" applyFont="1" applyBorder="1" applyAlignment="1" quotePrefix="1">
      <alignment horizontal="center"/>
    </xf>
    <xf numFmtId="0" fontId="5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1" fontId="0" fillId="0" borderId="39" xfId="0" applyNumberFormat="1" applyBorder="1" applyAlignment="1">
      <alignment/>
    </xf>
    <xf numFmtId="1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0" xfId="0" applyFill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="130" zoomScaleNormal="130" zoomScalePageLayoutView="0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2" width="9.7109375" style="0" customWidth="1"/>
    <col min="3" max="3" width="9.8515625" style="65" customWidth="1"/>
    <col min="7" max="7" width="9.140625" style="66" customWidth="1"/>
    <col min="9" max="9" width="10.57421875" style="0" bestFit="1" customWidth="1"/>
    <col min="14" max="15" width="2.7109375" style="0" customWidth="1"/>
    <col min="23" max="23" width="11.8515625" style="0" customWidth="1"/>
  </cols>
  <sheetData>
    <row r="1" spans="1:15" ht="18">
      <c r="A1" s="1"/>
      <c r="B1" s="2" t="s">
        <v>0</v>
      </c>
      <c r="C1" s="3"/>
      <c r="D1" s="4"/>
      <c r="E1" s="4"/>
      <c r="F1" s="4"/>
      <c r="G1" s="5"/>
      <c r="H1" s="4"/>
      <c r="I1" s="4"/>
      <c r="J1" s="4"/>
      <c r="K1" s="4"/>
      <c r="L1" s="4"/>
      <c r="M1" s="4"/>
      <c r="N1" s="6"/>
      <c r="O1" s="8"/>
    </row>
    <row r="2" spans="1:15" ht="13.5" thickBot="1">
      <c r="A2" s="7"/>
      <c r="B2" s="19" t="s">
        <v>45</v>
      </c>
      <c r="C2" s="9"/>
      <c r="D2" s="8"/>
      <c r="E2" s="8"/>
      <c r="F2" s="8"/>
      <c r="G2" s="10"/>
      <c r="H2" s="8"/>
      <c r="I2" s="8"/>
      <c r="J2" s="8"/>
      <c r="K2" s="8"/>
      <c r="L2" s="8"/>
      <c r="M2" s="8"/>
      <c r="N2" s="11"/>
      <c r="O2" s="8"/>
    </row>
    <row r="3" spans="1:15" ht="16.5" thickBot="1">
      <c r="A3" s="7"/>
      <c r="B3" s="12"/>
      <c r="C3" s="13" t="s">
        <v>5</v>
      </c>
      <c r="D3" s="14"/>
      <c r="E3" s="8"/>
      <c r="F3" s="8"/>
      <c r="G3" s="10"/>
      <c r="H3" s="8"/>
      <c r="I3" s="8"/>
      <c r="J3" s="8"/>
      <c r="K3" s="8"/>
      <c r="L3" s="8"/>
      <c r="M3" s="8"/>
      <c r="N3" s="11"/>
      <c r="O3" s="8"/>
    </row>
    <row r="4" spans="1:15" ht="13.5" thickBot="1">
      <c r="A4" s="7"/>
      <c r="B4" s="8"/>
      <c r="C4" s="9"/>
      <c r="D4" s="8"/>
      <c r="E4" s="8"/>
      <c r="F4" s="8"/>
      <c r="G4" s="10"/>
      <c r="H4" s="8"/>
      <c r="I4" s="8"/>
      <c r="J4" s="8"/>
      <c r="K4" s="8"/>
      <c r="L4" s="8"/>
      <c r="M4" s="8"/>
      <c r="N4" s="11"/>
      <c r="O4" s="8"/>
    </row>
    <row r="5" spans="1:15" ht="12.75">
      <c r="A5" s="7"/>
      <c r="B5" s="15" t="s">
        <v>1</v>
      </c>
      <c r="C5" s="16"/>
      <c r="D5" s="17"/>
      <c r="E5" s="17"/>
      <c r="F5" s="17"/>
      <c r="G5" s="18"/>
      <c r="H5" s="17"/>
      <c r="I5" s="4"/>
      <c r="J5" s="4"/>
      <c r="K5" s="4"/>
      <c r="L5" s="4"/>
      <c r="M5" s="6"/>
      <c r="N5" s="11"/>
      <c r="O5" s="8"/>
    </row>
    <row r="6" spans="1:15" ht="13.5" thickBot="1">
      <c r="A6" s="7"/>
      <c r="B6" s="7"/>
      <c r="C6" s="9"/>
      <c r="D6" s="8"/>
      <c r="E6" s="19"/>
      <c r="F6" s="8"/>
      <c r="G6" s="10"/>
      <c r="H6" s="8"/>
      <c r="I6" s="8"/>
      <c r="J6" s="8"/>
      <c r="K6" s="8"/>
      <c r="L6" s="8"/>
      <c r="M6" s="11"/>
      <c r="N6" s="11"/>
      <c r="O6" s="8"/>
    </row>
    <row r="7" spans="1:15" ht="13.5" thickBot="1">
      <c r="A7" s="7"/>
      <c r="B7" s="7"/>
      <c r="C7" s="9"/>
      <c r="D7" s="8"/>
      <c r="E7" s="171" t="s">
        <v>2</v>
      </c>
      <c r="F7" s="155"/>
      <c r="G7" s="10"/>
      <c r="H7" s="8"/>
      <c r="I7" s="76"/>
      <c r="J7" s="9"/>
      <c r="K7" s="77"/>
      <c r="L7" s="77"/>
      <c r="M7" s="11"/>
      <c r="N7" s="11"/>
      <c r="O7" s="8"/>
    </row>
    <row r="8" spans="1:15" ht="13.5" thickBot="1">
      <c r="A8" s="7"/>
      <c r="B8" s="20" t="s">
        <v>3</v>
      </c>
      <c r="C8" s="21"/>
      <c r="D8" s="22"/>
      <c r="E8" s="171"/>
      <c r="F8" s="155"/>
      <c r="G8" s="10"/>
      <c r="H8" s="8"/>
      <c r="I8" s="76"/>
      <c r="J8" s="9"/>
      <c r="K8" s="77"/>
      <c r="L8" s="77"/>
      <c r="M8" s="11"/>
      <c r="N8" s="11"/>
      <c r="O8" s="8"/>
    </row>
    <row r="9" spans="1:15" ht="13.5" thickBot="1">
      <c r="A9" s="7"/>
      <c r="B9" s="20" t="s">
        <v>4</v>
      </c>
      <c r="C9" s="21"/>
      <c r="D9" s="22"/>
      <c r="E9" s="171" t="s">
        <v>5</v>
      </c>
      <c r="F9" s="155"/>
      <c r="G9" s="10"/>
      <c r="H9" s="156" t="s">
        <v>39</v>
      </c>
      <c r="I9" s="157"/>
      <c r="J9" s="158"/>
      <c r="K9" s="158"/>
      <c r="L9" s="89"/>
      <c r="M9" s="11"/>
      <c r="N9" s="11"/>
      <c r="O9" s="8"/>
    </row>
    <row r="10" spans="1:15" ht="13.5" thickBot="1">
      <c r="A10" s="7"/>
      <c r="B10" s="20" t="s">
        <v>6</v>
      </c>
      <c r="C10" s="21"/>
      <c r="D10" s="22"/>
      <c r="E10" s="171"/>
      <c r="F10" s="155"/>
      <c r="G10" s="10"/>
      <c r="H10" s="158"/>
      <c r="I10" s="158"/>
      <c r="J10" s="158"/>
      <c r="K10" s="158"/>
      <c r="L10" s="89"/>
      <c r="M10" s="11"/>
      <c r="N10" s="11"/>
      <c r="O10" s="8"/>
    </row>
    <row r="11" spans="1:15" ht="13.5" thickBot="1">
      <c r="A11" s="7"/>
      <c r="B11" s="20" t="s">
        <v>7</v>
      </c>
      <c r="C11" s="21"/>
      <c r="D11" s="22"/>
      <c r="E11" s="171"/>
      <c r="F11" s="155"/>
      <c r="G11" s="10"/>
      <c r="H11" s="158"/>
      <c r="I11" s="158"/>
      <c r="J11" s="158"/>
      <c r="K11" s="158"/>
      <c r="L11" s="89"/>
      <c r="M11" s="11"/>
      <c r="N11" s="11"/>
      <c r="O11" s="8"/>
    </row>
    <row r="12" spans="1:15" ht="13.5" thickBot="1">
      <c r="A12" s="7"/>
      <c r="B12" s="20" t="s">
        <v>8</v>
      </c>
      <c r="C12" s="21"/>
      <c r="D12" s="23"/>
      <c r="E12" s="171">
        <v>1976</v>
      </c>
      <c r="F12" s="155"/>
      <c r="G12" s="10"/>
      <c r="H12" s="8"/>
      <c r="I12" s="8"/>
      <c r="J12" s="8"/>
      <c r="K12" s="8"/>
      <c r="L12" s="8"/>
      <c r="M12" s="11"/>
      <c r="N12" s="11"/>
      <c r="O12" s="8"/>
    </row>
    <row r="13" spans="1:15" ht="15.75" thickBot="1">
      <c r="A13" s="7"/>
      <c r="B13" s="20" t="s">
        <v>9</v>
      </c>
      <c r="C13" s="21"/>
      <c r="D13" s="22"/>
      <c r="E13" s="151" t="s">
        <v>32</v>
      </c>
      <c r="F13" s="152"/>
      <c r="G13" s="10"/>
      <c r="H13" s="8"/>
      <c r="I13" s="8"/>
      <c r="J13" s="8"/>
      <c r="K13" s="8"/>
      <c r="L13" s="8"/>
      <c r="M13" s="11"/>
      <c r="N13" s="11"/>
      <c r="O13" s="8"/>
    </row>
    <row r="14" spans="1:15" ht="15.75" thickBot="1">
      <c r="A14" s="7"/>
      <c r="B14" s="20" t="s">
        <v>10</v>
      </c>
      <c r="C14" s="21"/>
      <c r="D14" s="22"/>
      <c r="E14" s="151" t="s">
        <v>32</v>
      </c>
      <c r="F14" s="152"/>
      <c r="G14" s="10"/>
      <c r="H14" s="8"/>
      <c r="I14" s="8"/>
      <c r="J14" s="8"/>
      <c r="K14" s="8"/>
      <c r="L14" s="8"/>
      <c r="M14" s="11"/>
      <c r="N14" s="11"/>
      <c r="O14" s="8"/>
    </row>
    <row r="15" spans="1:15" ht="12.75">
      <c r="A15" s="7"/>
      <c r="B15" s="24" t="s">
        <v>11</v>
      </c>
      <c r="C15" s="3"/>
      <c r="D15" s="6"/>
      <c r="E15" s="167">
        <v>230</v>
      </c>
      <c r="F15" s="168"/>
      <c r="G15" s="10"/>
      <c r="H15" s="8"/>
      <c r="I15" s="8"/>
      <c r="J15" s="8"/>
      <c r="K15" s="8"/>
      <c r="L15" s="8"/>
      <c r="M15" s="11"/>
      <c r="N15" s="11"/>
      <c r="O15" s="8"/>
    </row>
    <row r="16" spans="1:15" ht="13.5" thickBot="1">
      <c r="A16" s="7"/>
      <c r="B16" s="25" t="s">
        <v>12</v>
      </c>
      <c r="C16" s="26"/>
      <c r="D16" s="27"/>
      <c r="E16" s="169">
        <v>4000</v>
      </c>
      <c r="F16" s="170"/>
      <c r="G16" s="28"/>
      <c r="H16" s="29"/>
      <c r="I16" s="29"/>
      <c r="J16" s="29"/>
      <c r="K16" s="29"/>
      <c r="L16" s="29"/>
      <c r="M16" s="30"/>
      <c r="N16" s="11"/>
      <c r="O16" s="8"/>
    </row>
    <row r="17" spans="1:15" ht="13.5" thickBot="1">
      <c r="A17" s="7"/>
      <c r="B17" s="31"/>
      <c r="C17" s="9"/>
      <c r="D17" s="8"/>
      <c r="E17" s="8"/>
      <c r="F17" s="8"/>
      <c r="G17" s="10"/>
      <c r="H17" s="8"/>
      <c r="I17" s="8"/>
      <c r="J17" s="8"/>
      <c r="K17" s="8"/>
      <c r="L17" s="8"/>
      <c r="M17" s="8"/>
      <c r="N17" s="11"/>
      <c r="O17" s="8"/>
    </row>
    <row r="18" spans="1:15" ht="12.75">
      <c r="A18" s="7"/>
      <c r="B18" s="15" t="s">
        <v>13</v>
      </c>
      <c r="C18" s="3"/>
      <c r="D18" s="16"/>
      <c r="E18" s="17"/>
      <c r="F18" s="17"/>
      <c r="G18" s="17"/>
      <c r="H18" s="18"/>
      <c r="I18" s="4"/>
      <c r="J18" s="4"/>
      <c r="K18" s="4"/>
      <c r="L18" s="4"/>
      <c r="M18" s="6"/>
      <c r="N18" s="11"/>
      <c r="O18" s="8"/>
    </row>
    <row r="19" spans="1:15" ht="13.5" thickBot="1">
      <c r="A19" s="7"/>
      <c r="B19" s="7"/>
      <c r="C19" s="32"/>
      <c r="D19" s="33"/>
      <c r="E19" s="29"/>
      <c r="F19" s="29"/>
      <c r="G19" s="8"/>
      <c r="H19" s="8"/>
      <c r="I19" s="8"/>
      <c r="J19" s="8"/>
      <c r="K19" s="8"/>
      <c r="L19" s="8"/>
      <c r="M19" s="11"/>
      <c r="N19" s="11"/>
      <c r="O19" s="8"/>
    </row>
    <row r="20" spans="1:15" ht="13.5" thickBot="1">
      <c r="A20" s="7"/>
      <c r="B20" s="7"/>
      <c r="C20" s="34" t="s">
        <v>14</v>
      </c>
      <c r="D20" s="35"/>
      <c r="E20" s="36"/>
      <c r="F20" s="121"/>
      <c r="G20" s="21"/>
      <c r="H20" s="90"/>
      <c r="I20" s="90" t="s">
        <v>15</v>
      </c>
      <c r="J20" s="21"/>
      <c r="K20" s="21"/>
      <c r="L20" s="72"/>
      <c r="M20" s="73"/>
      <c r="N20" s="11"/>
      <c r="O20" s="8"/>
    </row>
    <row r="21" spans="1:15" ht="13.5" thickBot="1">
      <c r="A21" s="7"/>
      <c r="B21" s="7"/>
      <c r="C21" s="37">
        <v>1</v>
      </c>
      <c r="D21" s="38">
        <v>2</v>
      </c>
      <c r="E21" s="74">
        <v>3</v>
      </c>
      <c r="F21" s="39">
        <v>4</v>
      </c>
      <c r="G21" s="118">
        <v>1</v>
      </c>
      <c r="H21" s="75">
        <v>2</v>
      </c>
      <c r="I21" s="75">
        <v>3</v>
      </c>
      <c r="J21" s="75">
        <v>4</v>
      </c>
      <c r="K21" s="91">
        <v>5</v>
      </c>
      <c r="L21" s="39">
        <v>6</v>
      </c>
      <c r="M21" s="71"/>
      <c r="N21" s="11"/>
      <c r="O21" s="8"/>
    </row>
    <row r="22" spans="1:15" ht="12.75">
      <c r="A22" s="7"/>
      <c r="B22" s="40" t="s">
        <v>16</v>
      </c>
      <c r="C22" s="41">
        <v>85</v>
      </c>
      <c r="D22" s="42">
        <v>90</v>
      </c>
      <c r="E22" s="60">
        <v>110</v>
      </c>
      <c r="F22" s="44">
        <v>135</v>
      </c>
      <c r="G22" s="119">
        <v>85</v>
      </c>
      <c r="H22" s="42">
        <v>95</v>
      </c>
      <c r="I22" s="42">
        <v>105</v>
      </c>
      <c r="J22" s="42">
        <v>120</v>
      </c>
      <c r="K22" s="92">
        <v>120</v>
      </c>
      <c r="L22" s="44">
        <v>165</v>
      </c>
      <c r="M22" s="73"/>
      <c r="N22" s="11"/>
      <c r="O22" s="8"/>
    </row>
    <row r="23" spans="1:15" ht="12.75">
      <c r="A23" s="7"/>
      <c r="B23" s="45" t="s">
        <v>17</v>
      </c>
      <c r="C23" s="41">
        <v>70</v>
      </c>
      <c r="D23" s="42">
        <v>75</v>
      </c>
      <c r="E23" s="60">
        <v>95</v>
      </c>
      <c r="F23" s="44">
        <v>120</v>
      </c>
      <c r="G23" s="119">
        <v>70</v>
      </c>
      <c r="H23" s="42">
        <v>80</v>
      </c>
      <c r="I23" s="42">
        <v>90</v>
      </c>
      <c r="J23" s="42">
        <v>105</v>
      </c>
      <c r="K23" s="92">
        <v>105</v>
      </c>
      <c r="L23" s="44">
        <v>150</v>
      </c>
      <c r="M23" s="73"/>
      <c r="N23" s="11"/>
      <c r="O23" s="8"/>
    </row>
    <row r="24" spans="1:15" ht="13.5" thickBot="1">
      <c r="A24" s="7"/>
      <c r="B24" s="46" t="s">
        <v>18</v>
      </c>
      <c r="C24" s="47">
        <v>30</v>
      </c>
      <c r="D24" s="48">
        <v>35</v>
      </c>
      <c r="E24" s="63">
        <v>55</v>
      </c>
      <c r="F24" s="50">
        <v>80</v>
      </c>
      <c r="G24" s="120">
        <v>30</v>
      </c>
      <c r="H24" s="48">
        <v>40</v>
      </c>
      <c r="I24" s="48">
        <v>50</v>
      </c>
      <c r="J24" s="48">
        <v>65</v>
      </c>
      <c r="K24" s="93">
        <v>65</v>
      </c>
      <c r="L24" s="50">
        <v>110</v>
      </c>
      <c r="M24" s="73"/>
      <c r="N24" s="11"/>
      <c r="O24" s="8"/>
    </row>
    <row r="25" spans="1:15" ht="13.5" thickBot="1">
      <c r="A25" s="7"/>
      <c r="B25" s="51"/>
      <c r="C25" s="9"/>
      <c r="D25" s="8"/>
      <c r="E25" s="8"/>
      <c r="F25" s="8"/>
      <c r="G25" s="10"/>
      <c r="H25" s="8"/>
      <c r="I25" s="8"/>
      <c r="J25" s="8"/>
      <c r="K25" s="8"/>
      <c r="L25" s="8"/>
      <c r="M25" s="11"/>
      <c r="N25" s="11"/>
      <c r="O25" s="8"/>
    </row>
    <row r="26" spans="1:15" ht="13.5" thickBot="1">
      <c r="A26" s="7"/>
      <c r="B26" s="7"/>
      <c r="C26" s="52" t="s">
        <v>19</v>
      </c>
      <c r="D26" s="8"/>
      <c r="E26" s="8"/>
      <c r="F26" s="8"/>
      <c r="G26" s="10"/>
      <c r="H26" s="8"/>
      <c r="I26" s="8"/>
      <c r="J26" s="8"/>
      <c r="K26" s="8"/>
      <c r="L26" s="8"/>
      <c r="M26" s="11"/>
      <c r="N26" s="11"/>
      <c r="O26" s="8"/>
    </row>
    <row r="27" spans="1:15" ht="14.25">
      <c r="A27" s="7"/>
      <c r="B27" s="40" t="s">
        <v>16</v>
      </c>
      <c r="C27" s="54">
        <v>120</v>
      </c>
      <c r="D27" s="8"/>
      <c r="E27" s="8"/>
      <c r="F27" s="24" t="s">
        <v>34</v>
      </c>
      <c r="G27" s="5"/>
      <c r="H27" s="163" t="s">
        <v>40</v>
      </c>
      <c r="I27" s="164"/>
      <c r="J27" s="165" t="s">
        <v>41</v>
      </c>
      <c r="K27" s="166"/>
      <c r="L27" s="7"/>
      <c r="M27" s="11"/>
      <c r="N27" s="11"/>
      <c r="O27" s="8"/>
    </row>
    <row r="28" spans="1:15" ht="13.5" thickBot="1">
      <c r="A28" s="7"/>
      <c r="B28" s="45" t="s">
        <v>17</v>
      </c>
      <c r="C28" s="117">
        <v>105</v>
      </c>
      <c r="D28" s="8"/>
      <c r="E28" s="8"/>
      <c r="F28" s="122"/>
      <c r="G28" s="28"/>
      <c r="H28" s="80" t="s">
        <v>37</v>
      </c>
      <c r="I28" s="81" t="s">
        <v>38</v>
      </c>
      <c r="J28" s="80" t="s">
        <v>37</v>
      </c>
      <c r="K28" s="81" t="s">
        <v>38</v>
      </c>
      <c r="L28" s="78"/>
      <c r="M28" s="11"/>
      <c r="N28" s="11"/>
      <c r="O28" s="8"/>
    </row>
    <row r="29" spans="1:15" ht="13.5" thickBot="1">
      <c r="A29" s="7"/>
      <c r="B29" s="46" t="s">
        <v>18</v>
      </c>
      <c r="C29" s="117">
        <v>65</v>
      </c>
      <c r="D29" s="8"/>
      <c r="E29" s="8"/>
      <c r="F29" s="123" t="s">
        <v>35</v>
      </c>
      <c r="G29" s="84"/>
      <c r="H29" s="85">
        <f>H47</f>
        <v>1660.4615917529604</v>
      </c>
      <c r="I29" s="86">
        <f>K47</f>
        <v>4168.1215085982885</v>
      </c>
      <c r="J29" s="85">
        <f>H42</f>
        <v>1967.4771804759387</v>
      </c>
      <c r="K29" s="86">
        <f>K42</f>
        <v>4938.797738140127</v>
      </c>
      <c r="L29" s="79"/>
      <c r="M29" s="11"/>
      <c r="N29" s="11"/>
      <c r="O29" s="8"/>
    </row>
    <row r="30" spans="1:15" ht="13.5" thickBot="1">
      <c r="A30" s="7"/>
      <c r="B30" s="53" t="s">
        <v>20</v>
      </c>
      <c r="C30" s="117">
        <f>E16</f>
        <v>4000</v>
      </c>
      <c r="D30" s="8"/>
      <c r="E30" s="8"/>
      <c r="F30" s="122" t="s">
        <v>36</v>
      </c>
      <c r="G30" s="28"/>
      <c r="H30" s="82">
        <f>I47</f>
        <v>1849.582769220048</v>
      </c>
      <c r="I30" s="83">
        <f>L47</f>
        <v>4642.856998685601</v>
      </c>
      <c r="J30" s="82">
        <f>I42</f>
        <v>2134.4275356893477</v>
      </c>
      <c r="K30" s="83">
        <f>L42</f>
        <v>5357.879618678236</v>
      </c>
      <c r="L30" s="79"/>
      <c r="M30" s="11"/>
      <c r="N30" s="11"/>
      <c r="O30" s="8"/>
    </row>
    <row r="31" spans="1:15" ht="13.5" thickBot="1">
      <c r="A31" s="7"/>
      <c r="B31" s="55" t="s">
        <v>21</v>
      </c>
      <c r="C31" s="56">
        <f>E15</f>
        <v>230</v>
      </c>
      <c r="D31" s="29"/>
      <c r="E31" s="29"/>
      <c r="F31" s="29"/>
      <c r="G31" s="28"/>
      <c r="H31" s="29"/>
      <c r="I31" s="29"/>
      <c r="J31" s="29" t="s">
        <v>22</v>
      </c>
      <c r="K31" s="29"/>
      <c r="L31" s="29"/>
      <c r="M31" s="30"/>
      <c r="N31" s="11"/>
      <c r="O31" s="8"/>
    </row>
    <row r="32" spans="1:15" ht="12.75">
      <c r="A32" s="7"/>
      <c r="B32" s="8"/>
      <c r="C32" s="9"/>
      <c r="D32" s="8"/>
      <c r="E32" s="8"/>
      <c r="F32" s="8"/>
      <c r="G32" s="10"/>
      <c r="H32" s="8"/>
      <c r="I32" s="8"/>
      <c r="J32" s="8"/>
      <c r="K32" s="8"/>
      <c r="L32" s="8"/>
      <c r="M32" s="8"/>
      <c r="N32" s="11"/>
      <c r="O32" s="8"/>
    </row>
    <row r="33" spans="1:15" ht="13.5" thickBot="1">
      <c r="A33" s="7"/>
      <c r="B33" s="8"/>
      <c r="C33" s="9"/>
      <c r="D33" s="8"/>
      <c r="E33" s="8"/>
      <c r="F33" s="8"/>
      <c r="G33" s="10"/>
      <c r="H33" s="8"/>
      <c r="I33" s="8"/>
      <c r="J33" s="8"/>
      <c r="K33" s="8"/>
      <c r="L33" s="8"/>
      <c r="M33" s="8"/>
      <c r="N33" s="11"/>
      <c r="O33" s="8"/>
    </row>
    <row r="34" spans="1:15" ht="13.5" thickBot="1">
      <c r="A34" s="7"/>
      <c r="B34" s="12"/>
      <c r="C34" s="57" t="s">
        <v>23</v>
      </c>
      <c r="D34" s="14"/>
      <c r="E34" s="4"/>
      <c r="F34" s="4"/>
      <c r="G34" s="5"/>
      <c r="H34" s="4"/>
      <c r="I34" s="4"/>
      <c r="J34" s="4"/>
      <c r="K34" s="4"/>
      <c r="L34" s="4"/>
      <c r="M34" s="6"/>
      <c r="N34" s="11"/>
      <c r="O34" s="8"/>
    </row>
    <row r="35" spans="1:15" ht="13.5" thickBot="1">
      <c r="A35" s="7"/>
      <c r="B35" s="58"/>
      <c r="C35" s="33"/>
      <c r="D35" s="8"/>
      <c r="E35" s="8"/>
      <c r="F35" s="8"/>
      <c r="G35" s="10"/>
      <c r="H35" s="8"/>
      <c r="I35" s="8"/>
      <c r="J35" s="29"/>
      <c r="K35" s="8"/>
      <c r="L35" s="8"/>
      <c r="M35" s="11"/>
      <c r="N35" s="11"/>
      <c r="O35" s="8"/>
    </row>
    <row r="36" spans="1:15" ht="13.5" thickBot="1">
      <c r="A36" s="7"/>
      <c r="B36" s="129" t="s">
        <v>24</v>
      </c>
      <c r="C36" s="21"/>
      <c r="D36" s="153" t="s">
        <v>25</v>
      </c>
      <c r="E36" s="154"/>
      <c r="F36" s="155"/>
      <c r="G36" s="6"/>
      <c r="H36" s="159" t="s">
        <v>26</v>
      </c>
      <c r="I36" s="160"/>
      <c r="J36" s="161"/>
      <c r="K36" s="162" t="s">
        <v>33</v>
      </c>
      <c r="L36" s="160"/>
      <c r="M36" s="161"/>
      <c r="N36" s="11"/>
      <c r="O36" s="8"/>
    </row>
    <row r="37" spans="1:15" ht="12.75">
      <c r="A37" s="7"/>
      <c r="B37" s="127" t="s">
        <v>27</v>
      </c>
      <c r="C37" s="128" t="s">
        <v>27</v>
      </c>
      <c r="D37" s="130"/>
      <c r="E37" s="131"/>
      <c r="F37" s="132" t="s">
        <v>44</v>
      </c>
      <c r="G37" s="11"/>
      <c r="H37" s="124"/>
      <c r="I37" s="125"/>
      <c r="J37" s="109" t="s">
        <v>44</v>
      </c>
      <c r="K37" s="124"/>
      <c r="L37" s="125"/>
      <c r="M37" s="109" t="s">
        <v>42</v>
      </c>
      <c r="N37" s="11"/>
      <c r="O37" s="8"/>
    </row>
    <row r="38" spans="1:23" ht="13.5" thickBot="1">
      <c r="A38" s="7"/>
      <c r="B38" s="97" t="s">
        <v>28</v>
      </c>
      <c r="C38" s="98" t="s">
        <v>29</v>
      </c>
      <c r="D38" s="133" t="s">
        <v>30</v>
      </c>
      <c r="E38" s="134" t="s">
        <v>31</v>
      </c>
      <c r="F38" s="135" t="s">
        <v>43</v>
      </c>
      <c r="G38" s="99"/>
      <c r="H38" s="59" t="s">
        <v>30</v>
      </c>
      <c r="I38" s="126" t="s">
        <v>31</v>
      </c>
      <c r="J38" s="110" t="s">
        <v>43</v>
      </c>
      <c r="K38" s="59" t="s">
        <v>30</v>
      </c>
      <c r="L38" s="126" t="s">
        <v>31</v>
      </c>
      <c r="M38" s="110" t="s">
        <v>43</v>
      </c>
      <c r="N38" s="11"/>
      <c r="O38" s="8"/>
      <c r="W38" s="67"/>
    </row>
    <row r="39" spans="1:23" ht="13.5" thickBot="1">
      <c r="A39" s="7"/>
      <c r="B39" s="104"/>
      <c r="C39" s="21"/>
      <c r="D39" s="105"/>
      <c r="E39" s="105"/>
      <c r="F39" s="105"/>
      <c r="G39" s="23"/>
      <c r="H39" s="23"/>
      <c r="I39" s="23"/>
      <c r="J39" s="23"/>
      <c r="K39" s="23"/>
      <c r="L39" s="23"/>
      <c r="M39" s="22"/>
      <c r="N39" s="11"/>
      <c r="O39" s="8"/>
      <c r="W39" s="67"/>
    </row>
    <row r="40" spans="1:23" ht="12.75">
      <c r="A40" s="7"/>
      <c r="B40" s="100">
        <v>0</v>
      </c>
      <c r="C40" s="101">
        <f>9/5*(B40)+32</f>
        <v>32</v>
      </c>
      <c r="D40" s="102">
        <f aca="true" t="shared" si="0" ref="D40:D48">+(($C$28-B40)/$C$29)^(1/1.8)</f>
        <v>1.3052955484408926</v>
      </c>
      <c r="E40" s="103">
        <f aca="true" t="shared" si="1" ref="E40:E48">+(($C$27-B40)/$C$29)^(1/1.8)</f>
        <v>1.4058099253883822</v>
      </c>
      <c r="F40" s="136">
        <f aca="true" t="shared" si="2" ref="F40:F48">((((($C$27-(($C$28-40)+B40))/(1-EXP(1)^(-0.25/0.5)))+((($C$28-40)+B40)))-B40)/($C$28-40))^(1/1.8)</f>
        <v>1.8918082176459565</v>
      </c>
      <c r="G40" s="106"/>
      <c r="H40" s="138">
        <f>D40*SQRT(3)*$C$31*$C$30*0.001</f>
        <v>2079.9711520896594</v>
      </c>
      <c r="I40" s="139">
        <f>E40*SQRT(3)*$C$31*$C$30*0.001</f>
        <v>2240.139479232708</v>
      </c>
      <c r="J40" s="140">
        <f>F40*SQRT(3)*$C$31*$C$30*0.001</f>
        <v>3014.571315047988</v>
      </c>
      <c r="K40" s="147">
        <f>D40*SQRT(1)*$C$30</f>
        <v>5221.1821937635705</v>
      </c>
      <c r="L40" s="139">
        <f>E40*SQRT(1)*$C$30</f>
        <v>5623.239701553529</v>
      </c>
      <c r="M40" s="140">
        <f>F40*SQRT(1)*$C$30</f>
        <v>7567.232870583826</v>
      </c>
      <c r="N40" s="11"/>
      <c r="O40" s="8"/>
      <c r="S40" s="87"/>
      <c r="T40" s="66"/>
      <c r="W40" s="67"/>
    </row>
    <row r="41" spans="1:23" ht="12.75">
      <c r="A41" s="7"/>
      <c r="B41" s="41">
        <v>5</v>
      </c>
      <c r="C41" s="92">
        <f aca="true" t="shared" si="3" ref="C41:C48">9/5*(B41)+32</f>
        <v>41</v>
      </c>
      <c r="D41" s="94">
        <f t="shared" si="0"/>
        <v>1.2703898759214671</v>
      </c>
      <c r="E41" s="43">
        <f t="shared" si="1"/>
        <v>1.3729605117553754</v>
      </c>
      <c r="F41" s="136">
        <f t="shared" si="2"/>
        <v>1.82566232524897</v>
      </c>
      <c r="G41" s="107"/>
      <c r="H41" s="141">
        <f aca="true" t="shared" si="4" ref="H41:H48">D41*SQRT(3)*$C$31*$C$30*0.001</f>
        <v>2024.3494256757344</v>
      </c>
      <c r="I41" s="142">
        <f aca="true" t="shared" si="5" ref="I41:I48">E41*SQRT(3)*$C$31*$C$30*0.001</f>
        <v>2187.7943740943906</v>
      </c>
      <c r="J41" s="143">
        <f aca="true" t="shared" si="6" ref="J41:J48">F41*SQRT(3)*$C$31*$C$30*0.001</f>
        <v>2909.168712411909</v>
      </c>
      <c r="K41" s="148">
        <f aca="true" t="shared" si="7" ref="K41:K48">D41*SQRT(1)*$C$30</f>
        <v>5081.559503685869</v>
      </c>
      <c r="L41" s="142">
        <f aca="true" t="shared" si="8" ref="L41:L48">E41*SQRT(1)*$C$30</f>
        <v>5491.8420470215015</v>
      </c>
      <c r="M41" s="143">
        <f aca="true" t="shared" si="9" ref="M41:M48">F41*SQRT(1)*$C$30</f>
        <v>7302.64930099588</v>
      </c>
      <c r="N41" s="11"/>
      <c r="O41" s="8"/>
      <c r="S41" s="87"/>
      <c r="T41" s="66"/>
      <c r="W41" s="67"/>
    </row>
    <row r="42" spans="1:23" ht="12.75">
      <c r="A42" s="7"/>
      <c r="B42" s="61">
        <v>10</v>
      </c>
      <c r="C42" s="114">
        <f t="shared" si="3"/>
        <v>50</v>
      </c>
      <c r="D42" s="95">
        <f t="shared" si="0"/>
        <v>1.2346994345350317</v>
      </c>
      <c r="E42" s="62">
        <f t="shared" si="1"/>
        <v>1.3394699046695588</v>
      </c>
      <c r="F42" s="115">
        <f t="shared" si="2"/>
        <v>1.7575408124056233</v>
      </c>
      <c r="G42" s="116"/>
      <c r="H42" s="141">
        <f t="shared" si="4"/>
        <v>1967.4771804759387</v>
      </c>
      <c r="I42" s="142">
        <f t="shared" si="5"/>
        <v>2134.4275356893477</v>
      </c>
      <c r="J42" s="143">
        <f t="shared" si="6"/>
        <v>2800.617984785427</v>
      </c>
      <c r="K42" s="148">
        <f t="shared" si="7"/>
        <v>4938.797738140127</v>
      </c>
      <c r="L42" s="142">
        <f t="shared" si="8"/>
        <v>5357.879618678236</v>
      </c>
      <c r="M42" s="143">
        <f t="shared" si="9"/>
        <v>7030.163249622493</v>
      </c>
      <c r="N42" s="11"/>
      <c r="O42" s="8"/>
      <c r="Q42" s="66"/>
      <c r="S42" s="87"/>
      <c r="T42" s="66"/>
      <c r="V42" s="88"/>
      <c r="W42" s="66"/>
    </row>
    <row r="43" spans="1:23" ht="12.75">
      <c r="A43" s="7"/>
      <c r="B43" s="41">
        <v>15</v>
      </c>
      <c r="C43" s="92">
        <f t="shared" si="3"/>
        <v>59</v>
      </c>
      <c r="D43" s="94">
        <f t="shared" si="0"/>
        <v>1.1981638050766554</v>
      </c>
      <c r="E43" s="43">
        <f t="shared" si="1"/>
        <v>1.3052955484408926</v>
      </c>
      <c r="F43" s="136">
        <f t="shared" si="2"/>
        <v>1.6872379516297527</v>
      </c>
      <c r="G43" s="107"/>
      <c r="H43" s="141">
        <f t="shared" si="4"/>
        <v>1909.2581392881943</v>
      </c>
      <c r="I43" s="142">
        <f t="shared" si="5"/>
        <v>2079.9711520896594</v>
      </c>
      <c r="J43" s="143">
        <f t="shared" si="6"/>
        <v>2688.591308146678</v>
      </c>
      <c r="K43" s="148">
        <f t="shared" si="7"/>
        <v>4792.655220306622</v>
      </c>
      <c r="L43" s="142">
        <f t="shared" si="8"/>
        <v>5221.1821937635705</v>
      </c>
      <c r="M43" s="143">
        <f t="shared" si="9"/>
        <v>6748.9518065190105</v>
      </c>
      <c r="N43" s="11"/>
      <c r="O43" s="8"/>
      <c r="S43" s="87"/>
      <c r="T43" s="66"/>
      <c r="W43" s="67"/>
    </row>
    <row r="44" spans="1:23" ht="12.75">
      <c r="A44" s="7"/>
      <c r="B44" s="41">
        <v>20</v>
      </c>
      <c r="C44" s="92">
        <f t="shared" si="3"/>
        <v>68</v>
      </c>
      <c r="D44" s="94">
        <f t="shared" si="0"/>
        <v>1.1607142496714002</v>
      </c>
      <c r="E44" s="43">
        <f t="shared" si="1"/>
        <v>1.2703898759214671</v>
      </c>
      <c r="F44" s="136">
        <f t="shared" si="2"/>
        <v>1.6145089137676107</v>
      </c>
      <c r="G44" s="107"/>
      <c r="H44" s="141">
        <f t="shared" si="4"/>
        <v>1849.582769220048</v>
      </c>
      <c r="I44" s="142">
        <f t="shared" si="5"/>
        <v>2024.3494256757344</v>
      </c>
      <c r="J44" s="143">
        <f t="shared" si="6"/>
        <v>2572.6985504848735</v>
      </c>
      <c r="K44" s="148">
        <f t="shared" si="7"/>
        <v>4642.856998685601</v>
      </c>
      <c r="L44" s="142">
        <f t="shared" si="8"/>
        <v>5081.559503685869</v>
      </c>
      <c r="M44" s="143">
        <f t="shared" si="9"/>
        <v>6458.035655070443</v>
      </c>
      <c r="N44" s="11"/>
      <c r="O44" s="8"/>
      <c r="S44" s="87"/>
      <c r="T44" s="66"/>
      <c r="W44" s="67"/>
    </row>
    <row r="45" spans="1:23" ht="12.75">
      <c r="A45" s="7"/>
      <c r="B45" s="41">
        <v>25</v>
      </c>
      <c r="C45" s="92">
        <f t="shared" si="3"/>
        <v>77</v>
      </c>
      <c r="D45" s="94">
        <f t="shared" si="0"/>
        <v>1.1222720007762306</v>
      </c>
      <c r="E45" s="43">
        <f t="shared" si="1"/>
        <v>1.2346994345350317</v>
      </c>
      <c r="F45" s="136">
        <f t="shared" si="2"/>
        <v>1.5390584024649652</v>
      </c>
      <c r="G45" s="107"/>
      <c r="H45" s="141">
        <f t="shared" si="4"/>
        <v>1788.325555235897</v>
      </c>
      <c r="I45" s="142">
        <f t="shared" si="5"/>
        <v>1967.4771804759387</v>
      </c>
      <c r="J45" s="143">
        <f t="shared" si="6"/>
        <v>2452.4691609743</v>
      </c>
      <c r="K45" s="148">
        <f t="shared" si="7"/>
        <v>4489.088003104922</v>
      </c>
      <c r="L45" s="142">
        <f t="shared" si="8"/>
        <v>4938.797738140127</v>
      </c>
      <c r="M45" s="143">
        <f t="shared" si="9"/>
        <v>6156.233609859861</v>
      </c>
      <c r="N45" s="11"/>
      <c r="O45" s="8"/>
      <c r="S45" s="87"/>
      <c r="T45" s="66"/>
      <c r="W45" s="67"/>
    </row>
    <row r="46" spans="1:23" ht="12.75">
      <c r="A46" s="7"/>
      <c r="B46" s="111">
        <v>30</v>
      </c>
      <c r="C46" s="112">
        <f t="shared" si="3"/>
        <v>86</v>
      </c>
      <c r="D46" s="113">
        <f t="shared" si="0"/>
        <v>1.082746067000776</v>
      </c>
      <c r="E46" s="43">
        <f t="shared" si="1"/>
        <v>1.1981638050766554</v>
      </c>
      <c r="F46" s="136">
        <f t="shared" si="2"/>
        <v>1.4605246279824189</v>
      </c>
      <c r="G46" s="107"/>
      <c r="H46" s="141">
        <f t="shared" si="4"/>
        <v>1725.341503761462</v>
      </c>
      <c r="I46" s="142">
        <f t="shared" si="5"/>
        <v>1909.2581392881943</v>
      </c>
      <c r="J46" s="143">
        <f t="shared" si="6"/>
        <v>2327.3266324614883</v>
      </c>
      <c r="K46" s="148">
        <f t="shared" si="7"/>
        <v>4330.984268003104</v>
      </c>
      <c r="L46" s="142">
        <f t="shared" si="8"/>
        <v>4792.655220306622</v>
      </c>
      <c r="M46" s="143">
        <f t="shared" si="9"/>
        <v>5842.098511929676</v>
      </c>
      <c r="N46" s="11"/>
      <c r="O46" s="8"/>
      <c r="S46" s="87"/>
      <c r="T46" s="66"/>
      <c r="W46" s="67"/>
    </row>
    <row r="47" spans="1:23" ht="12.75">
      <c r="A47" s="7"/>
      <c r="B47" s="61">
        <v>35</v>
      </c>
      <c r="C47" s="114">
        <f t="shared" si="3"/>
        <v>95</v>
      </c>
      <c r="D47" s="95">
        <f t="shared" si="0"/>
        <v>1.042030377149572</v>
      </c>
      <c r="E47" s="62">
        <f t="shared" si="1"/>
        <v>1.1607142496714002</v>
      </c>
      <c r="F47" s="136">
        <f t="shared" si="2"/>
        <v>1.378456037756192</v>
      </c>
      <c r="G47" s="116"/>
      <c r="H47" s="141">
        <f t="shared" si="4"/>
        <v>1660.4615917529604</v>
      </c>
      <c r="I47" s="142">
        <f t="shared" si="5"/>
        <v>1849.582769220048</v>
      </c>
      <c r="J47" s="143">
        <f t="shared" si="6"/>
        <v>2196.551421922303</v>
      </c>
      <c r="K47" s="148">
        <f t="shared" si="7"/>
        <v>4168.1215085982885</v>
      </c>
      <c r="L47" s="142">
        <f t="shared" si="8"/>
        <v>4642.856998685601</v>
      </c>
      <c r="M47" s="143">
        <f t="shared" si="9"/>
        <v>5513.824151024768</v>
      </c>
      <c r="N47" s="11"/>
      <c r="O47" s="8"/>
      <c r="S47" s="87"/>
      <c r="T47" s="66"/>
      <c r="W47" s="67"/>
    </row>
    <row r="48" spans="1:23" ht="13.5" thickBot="1">
      <c r="A48" s="7"/>
      <c r="B48" s="47">
        <v>40</v>
      </c>
      <c r="C48" s="93">
        <f t="shared" si="3"/>
        <v>104</v>
      </c>
      <c r="D48" s="96">
        <f t="shared" si="0"/>
        <v>1</v>
      </c>
      <c r="E48" s="49">
        <f t="shared" si="1"/>
        <v>1.1222720007762306</v>
      </c>
      <c r="F48" s="137">
        <f t="shared" si="2"/>
        <v>1.2922763321082014</v>
      </c>
      <c r="G48" s="108"/>
      <c r="H48" s="144">
        <f t="shared" si="4"/>
        <v>1593.486742963367</v>
      </c>
      <c r="I48" s="145">
        <f t="shared" si="5"/>
        <v>1788.325555235897</v>
      </c>
      <c r="J48" s="146">
        <f t="shared" si="6"/>
        <v>2059.225203459744</v>
      </c>
      <c r="K48" s="149">
        <f t="shared" si="7"/>
        <v>4000</v>
      </c>
      <c r="L48" s="145">
        <f t="shared" si="8"/>
        <v>4489.088003104922</v>
      </c>
      <c r="M48" s="146">
        <f t="shared" si="9"/>
        <v>5169.105328432805</v>
      </c>
      <c r="N48" s="11"/>
      <c r="O48" s="8"/>
      <c r="S48" s="87"/>
      <c r="T48" s="66"/>
      <c r="W48" s="67"/>
    </row>
    <row r="49" spans="1:20" ht="12.75">
      <c r="A49" s="7"/>
      <c r="B49" s="8"/>
      <c r="C49" s="9"/>
      <c r="D49" s="8"/>
      <c r="E49" s="8"/>
      <c r="F49" s="8"/>
      <c r="G49" s="10"/>
      <c r="H49" s="150"/>
      <c r="I49" s="150"/>
      <c r="J49" s="150"/>
      <c r="K49" s="150"/>
      <c r="L49" s="150"/>
      <c r="M49" s="150"/>
      <c r="N49" s="11"/>
      <c r="O49" s="8"/>
      <c r="S49" s="87"/>
      <c r="T49" s="66"/>
    </row>
    <row r="50" spans="1:15" ht="12.75">
      <c r="A50" s="7"/>
      <c r="B50" s="8"/>
      <c r="C50" s="9"/>
      <c r="D50" s="8"/>
      <c r="E50" s="8"/>
      <c r="F50" s="10"/>
      <c r="G50" s="8"/>
      <c r="H50" s="150"/>
      <c r="I50" s="150"/>
      <c r="J50" s="150"/>
      <c r="K50" s="150"/>
      <c r="L50" s="150"/>
      <c r="M50" s="150"/>
      <c r="N50" s="11"/>
      <c r="O50" s="8"/>
    </row>
    <row r="51" spans="1:15" ht="12.75">
      <c r="A51" s="7"/>
      <c r="B51" s="8"/>
      <c r="C51" s="9"/>
      <c r="D51" s="8"/>
      <c r="E51" s="8"/>
      <c r="F51" s="8"/>
      <c r="G51" s="10"/>
      <c r="H51" s="150"/>
      <c r="I51" s="150"/>
      <c r="J51" s="150"/>
      <c r="K51" s="150"/>
      <c r="L51" s="150"/>
      <c r="M51" s="150"/>
      <c r="N51" s="11"/>
      <c r="O51" s="8"/>
    </row>
    <row r="52" spans="1:15" ht="12.75">
      <c r="A52" s="7"/>
      <c r="B52" s="8"/>
      <c r="C52" s="9"/>
      <c r="D52" s="8"/>
      <c r="E52" s="8"/>
      <c r="F52" s="8"/>
      <c r="G52" s="10"/>
      <c r="H52" s="150"/>
      <c r="I52" s="150"/>
      <c r="J52" s="150"/>
      <c r="K52" s="150"/>
      <c r="L52" s="150"/>
      <c r="M52" s="150"/>
      <c r="N52" s="11"/>
      <c r="O52" s="8"/>
    </row>
    <row r="53" spans="1:15" ht="12.75">
      <c r="A53" s="7"/>
      <c r="B53" s="8"/>
      <c r="C53" s="9"/>
      <c r="D53" s="8"/>
      <c r="E53" s="8"/>
      <c r="F53" s="8"/>
      <c r="G53" s="10"/>
      <c r="H53" s="150"/>
      <c r="I53" s="150"/>
      <c r="J53" s="150"/>
      <c r="K53" s="150"/>
      <c r="L53" s="150"/>
      <c r="M53" s="150"/>
      <c r="N53" s="11"/>
      <c r="O53" s="8"/>
    </row>
    <row r="54" spans="1:15" ht="12.75">
      <c r="A54" s="7"/>
      <c r="B54" s="8"/>
      <c r="C54" s="9"/>
      <c r="D54" s="8"/>
      <c r="E54" s="8"/>
      <c r="F54" s="8"/>
      <c r="G54" s="10"/>
      <c r="H54" s="150"/>
      <c r="I54" s="150"/>
      <c r="J54" s="150"/>
      <c r="K54" s="150"/>
      <c r="L54" s="150"/>
      <c r="M54" s="150"/>
      <c r="N54" s="11"/>
      <c r="O54" s="8"/>
    </row>
    <row r="55" spans="1:15" ht="12.75">
      <c r="A55" s="7"/>
      <c r="B55" s="8"/>
      <c r="C55" s="8"/>
      <c r="D55" s="8"/>
      <c r="E55" s="8"/>
      <c r="F55" s="8"/>
      <c r="G55" s="8"/>
      <c r="H55" s="150"/>
      <c r="I55" s="150"/>
      <c r="J55" s="150"/>
      <c r="K55" s="150"/>
      <c r="L55" s="150"/>
      <c r="M55" s="150"/>
      <c r="N55" s="11"/>
      <c r="O55" s="8"/>
    </row>
    <row r="56" spans="1:15" ht="12.75">
      <c r="A56" s="7"/>
      <c r="B56" s="8"/>
      <c r="C56" s="8"/>
      <c r="D56" s="8"/>
      <c r="E56" s="8"/>
      <c r="F56" s="8"/>
      <c r="G56" s="8"/>
      <c r="H56" s="150"/>
      <c r="I56" s="150"/>
      <c r="J56" s="150"/>
      <c r="K56" s="150"/>
      <c r="L56" s="150"/>
      <c r="M56" s="150"/>
      <c r="N56" s="11"/>
      <c r="O56" s="8"/>
    </row>
    <row r="57" spans="1:15" ht="12.75">
      <c r="A57" s="7"/>
      <c r="B57" s="8"/>
      <c r="C57" s="8"/>
      <c r="D57" s="8"/>
      <c r="E57" s="8"/>
      <c r="F57" s="8"/>
      <c r="G57" s="8"/>
      <c r="H57" s="150"/>
      <c r="I57" s="150"/>
      <c r="J57" s="150"/>
      <c r="K57" s="150"/>
      <c r="L57" s="150"/>
      <c r="M57" s="150"/>
      <c r="N57" s="11"/>
      <c r="O57" s="8"/>
    </row>
    <row r="58" spans="1:15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8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8"/>
    </row>
    <row r="60" spans="1:15" ht="12.75">
      <c r="A60" s="7"/>
      <c r="B60" s="8"/>
      <c r="C60" s="9"/>
      <c r="D60" s="8"/>
      <c r="E60" s="8"/>
      <c r="F60" s="8"/>
      <c r="G60" s="10"/>
      <c r="H60" s="8"/>
      <c r="I60" s="8"/>
      <c r="J60" s="8"/>
      <c r="K60" s="8"/>
      <c r="L60" s="8"/>
      <c r="M60" s="8"/>
      <c r="N60" s="11"/>
      <c r="O60" s="8"/>
    </row>
    <row r="61" spans="1:15" ht="13.5" thickBot="1">
      <c r="A61" s="58"/>
      <c r="B61" s="29"/>
      <c r="C61" s="33"/>
      <c r="D61" s="29"/>
      <c r="E61" s="29"/>
      <c r="F61" s="29"/>
      <c r="G61" s="64"/>
      <c r="H61" s="29"/>
      <c r="I61" s="29"/>
      <c r="J61" s="29"/>
      <c r="K61" s="29"/>
      <c r="L61" s="29"/>
      <c r="M61" s="29"/>
      <c r="N61" s="30"/>
      <c r="O61" s="8"/>
    </row>
    <row r="64" spans="5:8" ht="12.75">
      <c r="E64" s="66"/>
      <c r="F64" s="66"/>
      <c r="G64"/>
      <c r="H64" s="67"/>
    </row>
    <row r="65" spans="5:8" ht="12.75">
      <c r="E65" s="66"/>
      <c r="F65" s="66"/>
      <c r="G65"/>
      <c r="H65" s="67"/>
    </row>
    <row r="66" spans="5:8" ht="12.75">
      <c r="E66" s="66"/>
      <c r="F66" s="66"/>
      <c r="H66" s="67"/>
    </row>
    <row r="67" spans="5:8" ht="12.75">
      <c r="E67" s="66"/>
      <c r="F67" s="66"/>
      <c r="H67" s="67"/>
    </row>
    <row r="68" spans="5:8" ht="12.75">
      <c r="E68" s="66"/>
      <c r="F68" s="66"/>
      <c r="H68" s="67"/>
    </row>
    <row r="69" spans="5:8" ht="12.75">
      <c r="E69" s="66"/>
      <c r="F69" s="66"/>
      <c r="H69" s="67"/>
    </row>
    <row r="70" spans="2:8" ht="12.75">
      <c r="B70" s="68"/>
      <c r="E70" s="69"/>
      <c r="F70" s="66"/>
      <c r="H70" s="67"/>
    </row>
    <row r="71" spans="2:8" ht="12.75">
      <c r="B71" s="68"/>
      <c r="E71" s="66"/>
      <c r="F71" s="69"/>
      <c r="G71"/>
      <c r="H71" s="70"/>
    </row>
    <row r="72" spans="5:8" ht="12.75">
      <c r="E72" s="66"/>
      <c r="F72" s="66"/>
      <c r="H72" s="67"/>
    </row>
  </sheetData>
  <sheetProtection/>
  <mergeCells count="16">
    <mergeCell ref="E7:F7"/>
    <mergeCell ref="E8:F8"/>
    <mergeCell ref="E9:F9"/>
    <mergeCell ref="E10:F10"/>
    <mergeCell ref="E11:F11"/>
    <mergeCell ref="E12:F12"/>
    <mergeCell ref="E13:F13"/>
    <mergeCell ref="D36:F36"/>
    <mergeCell ref="H9:K11"/>
    <mergeCell ref="E14:F14"/>
    <mergeCell ref="H36:J36"/>
    <mergeCell ref="K36:M36"/>
    <mergeCell ref="H27:I27"/>
    <mergeCell ref="J27:K27"/>
    <mergeCell ref="E15:F15"/>
    <mergeCell ref="E16:F16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PSEG</dc:creator>
  <cp:keywords/>
  <dc:description/>
  <cp:lastModifiedBy>bruser1729</cp:lastModifiedBy>
  <cp:lastPrinted>2008-07-18T19:46:59Z</cp:lastPrinted>
  <dcterms:created xsi:type="dcterms:W3CDTF">2005-12-20T22:21:50Z</dcterms:created>
  <dcterms:modified xsi:type="dcterms:W3CDTF">2022-05-24T18:44:29Z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Pulusani, Pragna</vt:lpwstr>
  </property>
  <property fmtid="{D5CDD505-2E9C-101B-9397-08002B2CF9AE}" pid="4" name="TemplateUrl">
    <vt:lpwstr/>
  </property>
  <property fmtid="{D5CDD505-2E9C-101B-9397-08002B2CF9AE}" pid="5" name="jb5f813dbad04bf49a3b29713b738734">
    <vt:lpwstr>Strategy|6336ff17-26f4-4dd7-9ebf-dcdd0b8226ba</vt:lpwstr>
  </property>
  <property fmtid="{D5CDD505-2E9C-101B-9397-08002B2CF9AE}" pid="6" name="a835c8ca365c4da38a0cc1a0b61fb94e">
    <vt:lpwstr/>
  </property>
  <property fmtid="{D5CDD505-2E9C-101B-9397-08002B2CF9AE}" pid="7" name="Order">
    <vt:lpwstr>1400.00000000000</vt:lpwstr>
  </property>
  <property fmtid="{D5CDD505-2E9C-101B-9397-08002B2CF9AE}" pid="8" name="xd_ProgID">
    <vt:lpwstr/>
  </property>
  <property fmtid="{D5CDD505-2E9C-101B-9397-08002B2CF9AE}" pid="9" name="display_urn:schemas-microsoft-com:office:office#Author">
    <vt:lpwstr>Walsh, Sujata</vt:lpwstr>
  </property>
  <property fmtid="{D5CDD505-2E9C-101B-9397-08002B2CF9AE}" pid="10" name="p56c9c95f0f949b0b10a7c2213de4b43">
    <vt:lpwstr>Public Service Electric ＆ Gas Co.|8b8b14e7-359b-4619-9a67-496a3df5511e</vt:lpwstr>
  </property>
  <property fmtid="{D5CDD505-2E9C-101B-9397-08002B2CF9AE}" pid="11" name="PSEG_Docs_Classification">
    <vt:lpwstr>2;#Internal Use Only|4ed825b4-abb4-4271-bb9a-a3e29d663d23</vt:lpwstr>
  </property>
  <property fmtid="{D5CDD505-2E9C-101B-9397-08002B2CF9AE}" pid="12" name="PSEG_Docs_Category">
    <vt:lpwstr>4;#Strategy|6336ff17-26f4-4dd7-9ebf-dcdd0b8226ba</vt:lpwstr>
  </property>
  <property fmtid="{D5CDD505-2E9C-101B-9397-08002B2CF9AE}" pid="13" name="PSEG_Docs_LOB">
    <vt:lpwstr>3;#Public Service Electric ＆ Gas Co.|8b8b14e7-359b-4619-9a67-496a3df5511e</vt:lpwstr>
  </property>
  <property fmtid="{D5CDD505-2E9C-101B-9397-08002B2CF9AE}" pid="14" name="TaxCatchAll">
    <vt:lpwstr>4;#Strategy|6336ff17-26f4-4dd7-9ebf-dcdd0b8226ba;#3;#Public Service Electric ＆ Gas Co.|8b8b14e7-359b-4619-9a67-496a3df5511e;#2;#Internal Use Only|4ed825b4-abb4-4271-bb9a-a3e29d663d23</vt:lpwstr>
  </property>
</Properties>
</file>