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14970" windowHeight="9150" activeTab="0"/>
  </bookViews>
  <sheets>
    <sheet name="DEOK Zone UCAP Obligations" sheetId="1" r:id="rId1"/>
  </sheets>
  <definedNames>
    <definedName name="_xlnm.Print_Area" localSheetId="0">'DEOK Zone UCAP Obligations'!$A$1:$D$18</definedName>
  </definedNames>
  <calcPr fullCalcOnLoad="1"/>
</workbook>
</file>

<file path=xl/sharedStrings.xml><?xml version="1.0" encoding="utf-8"?>
<sst xmlns="http://schemas.openxmlformats.org/spreadsheetml/2006/main" count="30" uniqueCount="23">
  <si>
    <t xml:space="preserve"> </t>
  </si>
  <si>
    <t xml:space="preserve">Installed Reserve Margin (IRM) </t>
  </si>
  <si>
    <t>Pool-Wide Average EFORd</t>
  </si>
  <si>
    <t>Forecast Pool Requirement (FPR)</t>
  </si>
  <si>
    <t>Demand Resource (DR) Factor</t>
  </si>
  <si>
    <t>Delivery Years:</t>
  </si>
  <si>
    <t>Notes:</t>
  </si>
  <si>
    <t>Delivery Years: 2011-2012, 2012-2013, 2013-2014</t>
  </si>
  <si>
    <t>Planned Integration date is 1/1/2012, 2011-2012 obligation is from 1/1/2012-5/31/2012</t>
  </si>
  <si>
    <t>FRR Daily UCAP Obligations</t>
  </si>
  <si>
    <t>Final   1/1/2012-5/31/2012</t>
  </si>
  <si>
    <t>Zonal FRR Scaling Factor</t>
  </si>
  <si>
    <t>Adjusted Obligation Peak Load for DEOK FRR Load</t>
  </si>
  <si>
    <t>DEOK Zone</t>
  </si>
  <si>
    <t>Preliminary 2012-2013</t>
  </si>
  <si>
    <t>Preliminary 2013-2014</t>
  </si>
  <si>
    <t xml:space="preserve">FRR Daily UCAP Obligation </t>
  </si>
  <si>
    <t>* Zonal Forecast Peak Load is based 2011 Load Report adjusted for Non-Zone Load.</t>
  </si>
  <si>
    <t>Obligation Peak Load for which resources were already procured under RPM in 2011/2012 and 2012/2013.</t>
  </si>
  <si>
    <t>Zonal Peak Load Forecast *</t>
  </si>
  <si>
    <t>2010 Zonal Weather Normalized Peak Load **</t>
  </si>
  <si>
    <t>** 2010 Zonal Weather Normalized Load is adjusted for Non-Zone Load.</t>
  </si>
  <si>
    <t>DOCS 601781v3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</si>
</sst>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#,##0.000"/>
    <numFmt numFmtId="188" formatCode="#,##0.00000"/>
    <numFmt numFmtId="189" formatCode="_(* #,##0.0_);_(* \(#,##0.0\);_(* &quot;-&quot;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0" fontId="6" fillId="0" borderId="11" xfId="0" applyNumberFormat="1" applyFont="1" applyBorder="1" applyAlignment="1">
      <alignment horizontal="right" vertical="center"/>
    </xf>
    <xf numFmtId="166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14" fontId="7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171" fontId="6" fillId="0" borderId="15" xfId="0" applyNumberFormat="1" applyFont="1" applyBorder="1" applyAlignment="1">
      <alignment horizontal="right" vertical="center"/>
    </xf>
    <xf numFmtId="171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10" fontId="6" fillId="0" borderId="18" xfId="0" applyNumberFormat="1" applyFont="1" applyBorder="1" applyAlignment="1">
      <alignment horizontal="right" vertical="center"/>
    </xf>
    <xf numFmtId="166" fontId="6" fillId="0" borderId="18" xfId="0" applyNumberFormat="1" applyFont="1" applyBorder="1" applyAlignment="1">
      <alignment horizontal="right" vertical="center"/>
    </xf>
    <xf numFmtId="165" fontId="6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181" fontId="5" fillId="0" borderId="20" xfId="42" applyNumberFormat="1" applyFont="1" applyBorder="1" applyAlignment="1">
      <alignment vertical="center"/>
    </xf>
    <xf numFmtId="181" fontId="5" fillId="0" borderId="21" xfId="42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74" fontId="6" fillId="0" borderId="11" xfId="0" applyNumberFormat="1" applyFont="1" applyFill="1" applyBorder="1" applyAlignment="1">
      <alignment horizontal="right" vertical="center"/>
    </xf>
    <xf numFmtId="174" fontId="6" fillId="0" borderId="18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188" fontId="6" fillId="0" borderId="11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188" fontId="6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24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SheetLayoutView="75" zoomScalePageLayoutView="0" workbookViewId="0" topLeftCell="A1">
      <selection activeCell="A1" sqref="A1"/>
    </sheetView>
  </sheetViews>
  <sheetFormatPr defaultColWidth="30.7109375" defaultRowHeight="12.75"/>
  <cols>
    <col min="1" max="1" width="57.421875" style="0" customWidth="1"/>
    <col min="2" max="2" width="17.7109375" style="1" customWidth="1"/>
    <col min="3" max="7" width="17.7109375" style="0" customWidth="1"/>
  </cols>
  <sheetData>
    <row r="1" spans="1:3" ht="18">
      <c r="A1" s="5" t="s">
        <v>13</v>
      </c>
      <c r="B1" s="11" t="s">
        <v>0</v>
      </c>
      <c r="C1" s="34" t="s">
        <v>22</v>
      </c>
    </row>
    <row r="2" spans="1:3" ht="18">
      <c r="A2" s="6" t="s">
        <v>9</v>
      </c>
      <c r="B2" s="3"/>
      <c r="C2" s="2"/>
    </row>
    <row r="3" spans="1:3" ht="18">
      <c r="A3" s="10" t="s">
        <v>7</v>
      </c>
      <c r="B3" s="3"/>
      <c r="C3" s="2"/>
    </row>
    <row r="4" spans="1:3" ht="18.75" thickBot="1">
      <c r="A4" s="3"/>
      <c r="B4" s="4" t="s">
        <v>0</v>
      </c>
      <c r="C4" s="4" t="s">
        <v>0</v>
      </c>
    </row>
    <row r="5" spans="1:4" ht="54.75" thickBot="1">
      <c r="A5" s="35" t="s">
        <v>5</v>
      </c>
      <c r="B5" s="27" t="s">
        <v>10</v>
      </c>
      <c r="C5" s="27" t="s">
        <v>14</v>
      </c>
      <c r="D5" s="28" t="s">
        <v>15</v>
      </c>
    </row>
    <row r="6" spans="1:4" ht="15">
      <c r="A6" s="14" t="s">
        <v>1</v>
      </c>
      <c r="B6" s="15">
        <v>0.155</v>
      </c>
      <c r="C6" s="15">
        <v>0.155</v>
      </c>
      <c r="D6" s="16">
        <v>0.153</v>
      </c>
    </row>
    <row r="7" spans="1:4" ht="15">
      <c r="A7" s="17" t="s">
        <v>2</v>
      </c>
      <c r="B7" s="7">
        <v>0.0621</v>
      </c>
      <c r="C7" s="7">
        <v>0.0626</v>
      </c>
      <c r="D7" s="18">
        <v>0.0625</v>
      </c>
    </row>
    <row r="8" spans="1:4" ht="15">
      <c r="A8" s="17" t="s">
        <v>3</v>
      </c>
      <c r="B8" s="8">
        <v>1.0833</v>
      </c>
      <c r="C8" s="8">
        <v>1.0827</v>
      </c>
      <c r="D8" s="19">
        <v>1.0809</v>
      </c>
    </row>
    <row r="9" spans="1:4" ht="15">
      <c r="A9" s="17" t="s">
        <v>4</v>
      </c>
      <c r="B9" s="9">
        <v>0.955</v>
      </c>
      <c r="C9" s="9">
        <v>0.954</v>
      </c>
      <c r="D9" s="20">
        <v>0.956</v>
      </c>
    </row>
    <row r="10" spans="1:5" ht="15">
      <c r="A10" s="17" t="s">
        <v>19</v>
      </c>
      <c r="B10" s="25">
        <f>5403-13.3</f>
        <v>5389.7</v>
      </c>
      <c r="C10" s="25">
        <f>5573-13.7</f>
        <v>5559.3</v>
      </c>
      <c r="D10" s="26">
        <f>5741-14.2</f>
        <v>5726.8</v>
      </c>
      <c r="E10" s="32" t="s">
        <v>0</v>
      </c>
    </row>
    <row r="11" spans="1:5" ht="15">
      <c r="A11" s="17" t="s">
        <v>20</v>
      </c>
      <c r="B11" s="25">
        <f>5280-13</f>
        <v>5267</v>
      </c>
      <c r="C11" s="25">
        <f>5280-13</f>
        <v>5267</v>
      </c>
      <c r="D11" s="26">
        <f>5280-13</f>
        <v>5267</v>
      </c>
      <c r="E11" s="32" t="s">
        <v>0</v>
      </c>
    </row>
    <row r="12" spans="1:4" ht="15">
      <c r="A12" s="17" t="s">
        <v>11</v>
      </c>
      <c r="B12" s="29">
        <f>B10/B11</f>
        <v>1.023295993924435</v>
      </c>
      <c r="C12" s="29">
        <f>C10/C11</f>
        <v>1.0554964875640782</v>
      </c>
      <c r="D12" s="31">
        <f>ROUND(D10/D11,5)</f>
        <v>1.0873</v>
      </c>
    </row>
    <row r="13" spans="1:5" ht="30" customHeight="1">
      <c r="A13" s="30" t="s">
        <v>18</v>
      </c>
      <c r="B13" s="25">
        <v>50.5</v>
      </c>
      <c r="C13" s="25">
        <v>50.5</v>
      </c>
      <c r="D13" s="26">
        <v>0</v>
      </c>
      <c r="E13" s="33" t="s">
        <v>0</v>
      </c>
    </row>
    <row r="14" spans="1:5" ht="15">
      <c r="A14" s="30" t="s">
        <v>12</v>
      </c>
      <c r="B14" s="25">
        <f>B11-B13</f>
        <v>5216.5</v>
      </c>
      <c r="C14" s="25">
        <f>C11-C13</f>
        <v>5216.5</v>
      </c>
      <c r="D14" s="26">
        <f>D11-D13</f>
        <v>5267</v>
      </c>
      <c r="E14" s="12" t="s">
        <v>0</v>
      </c>
    </row>
    <row r="15" spans="1:5" ht="16.5" thickBot="1">
      <c r="A15" s="21" t="s">
        <v>16</v>
      </c>
      <c r="B15" s="22">
        <f>B14*B12*B8</f>
        <v>5782.680914213972</v>
      </c>
      <c r="C15" s="22">
        <f>C14*C12*C8</f>
        <v>5961.343414622176</v>
      </c>
      <c r="D15" s="23">
        <f>D14*D12*D8</f>
        <v>6190.10795619</v>
      </c>
      <c r="E15" s="32" t="s">
        <v>0</v>
      </c>
    </row>
    <row r="16" ht="12.75">
      <c r="A16" s="13" t="s">
        <v>6</v>
      </c>
    </row>
    <row r="17" spans="1:4" ht="15" customHeight="1">
      <c r="A17" s="36" t="s">
        <v>8</v>
      </c>
      <c r="B17" s="36"/>
      <c r="C17" s="36"/>
      <c r="D17" s="36"/>
    </row>
    <row r="18" spans="1:4" ht="15" customHeight="1">
      <c r="A18" s="37" t="s">
        <v>17</v>
      </c>
      <c r="B18" s="37"/>
      <c r="C18" s="37"/>
      <c r="D18" s="37"/>
    </row>
    <row r="19" spans="1:4" ht="15" customHeight="1">
      <c r="A19" s="24" t="s">
        <v>21</v>
      </c>
      <c r="B19" s="24"/>
      <c r="C19" s="24"/>
      <c r="D19" s="24"/>
    </row>
  </sheetData>
  <sheetProtection/>
  <mergeCells count="2">
    <mergeCell ref="A17:D17"/>
    <mergeCell ref="A18:D18"/>
  </mergeCells>
  <printOptions gridLines="1" horizontalCentered="1" verticalCentered="1"/>
  <pageMargins left="0.25" right="0.25" top="0.25" bottom="0.25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Murty Bhavaraju</cp:lastModifiedBy>
  <cp:lastPrinted>2011-01-26T16:48:27Z</cp:lastPrinted>
  <dcterms:created xsi:type="dcterms:W3CDTF">2007-01-26T13:56:48Z</dcterms:created>
  <dcterms:modified xsi:type="dcterms:W3CDTF">2011-01-28T15:42:04Z</dcterms:modified>
  <cp:category/>
  <cp:version/>
  <cp:contentType/>
  <cp:contentStatus/>
</cp:coreProperties>
</file>