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14" windowHeight="8056"/>
  </bookViews>
  <sheets>
    <sheet name="Reference" sheetId="9" r:id="rId1"/>
    <sheet name="Market Impact" sheetId="3" r:id="rId2"/>
    <sheet name="Market Impact (2)" sheetId="8" r:id="rId3"/>
    <sheet name="No Market Impact" sheetId="1" r:id="rId4"/>
    <sheet name="No Market Impact (2)" sheetId="7" r:id="rId5"/>
    <sheet name="Partial Day" sheetId="6" r:id="rId6"/>
    <sheet name="Partial Day (2)" sheetId="10"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7" l="1"/>
  <c r="T12" i="7" s="1"/>
  <c r="T12" i="10"/>
  <c r="R12" i="10"/>
  <c r="R12" i="6"/>
  <c r="T12" i="6" s="1"/>
  <c r="R12" i="1"/>
  <c r="T12" i="1" s="1"/>
  <c r="T12" i="8"/>
  <c r="R12" i="8"/>
  <c r="T12" i="3"/>
  <c r="R12" i="3"/>
  <c r="M25" i="10" l="1"/>
  <c r="L25" i="10"/>
  <c r="K25" i="10"/>
  <c r="N25" i="10" s="1"/>
  <c r="M24" i="10"/>
  <c r="L24" i="10"/>
  <c r="K24" i="10"/>
  <c r="M23" i="10"/>
  <c r="L23" i="10"/>
  <c r="K23" i="10"/>
  <c r="M22" i="10"/>
  <c r="L22" i="10"/>
  <c r="K22" i="10"/>
  <c r="M21" i="10"/>
  <c r="L21" i="10"/>
  <c r="K21" i="10"/>
  <c r="N21" i="10" s="1"/>
  <c r="M20" i="10"/>
  <c r="L20" i="10"/>
  <c r="K20" i="10"/>
  <c r="M19" i="10"/>
  <c r="L19" i="10"/>
  <c r="K19" i="10"/>
  <c r="M18" i="10"/>
  <c r="L18" i="10"/>
  <c r="K18" i="10"/>
  <c r="M17" i="10"/>
  <c r="L17" i="10"/>
  <c r="K17" i="10"/>
  <c r="N17" i="10" s="1"/>
  <c r="M16" i="10"/>
  <c r="L16" i="10"/>
  <c r="K16" i="10"/>
  <c r="N16" i="10" s="1"/>
  <c r="M15" i="10"/>
  <c r="L15" i="10"/>
  <c r="K15" i="10"/>
  <c r="M14" i="10"/>
  <c r="L14" i="10"/>
  <c r="K14" i="10"/>
  <c r="M13" i="10"/>
  <c r="L13" i="10"/>
  <c r="K13" i="10"/>
  <c r="N13" i="10" s="1"/>
  <c r="Z12" i="10"/>
  <c r="M12" i="10"/>
  <c r="L12" i="10"/>
  <c r="K12" i="10"/>
  <c r="M11" i="10"/>
  <c r="L11" i="10"/>
  <c r="K11" i="10"/>
  <c r="M10" i="10"/>
  <c r="L10" i="10"/>
  <c r="N10" i="10" s="1"/>
  <c r="K10" i="10"/>
  <c r="M9" i="10"/>
  <c r="L9" i="10"/>
  <c r="K9" i="10"/>
  <c r="M8" i="10"/>
  <c r="L8" i="10"/>
  <c r="K8" i="10"/>
  <c r="M7" i="10"/>
  <c r="L7" i="10"/>
  <c r="K7" i="10"/>
  <c r="M6" i="10"/>
  <c r="L6" i="10"/>
  <c r="N6" i="10" s="1"/>
  <c r="K6" i="10"/>
  <c r="M5" i="10"/>
  <c r="L5" i="10"/>
  <c r="K5" i="10"/>
  <c r="M4" i="10"/>
  <c r="L4" i="10"/>
  <c r="K4" i="10"/>
  <c r="M3" i="10"/>
  <c r="L3" i="10"/>
  <c r="K3" i="10"/>
  <c r="M2" i="10"/>
  <c r="L2" i="10"/>
  <c r="N2" i="10" s="1"/>
  <c r="K2" i="10"/>
  <c r="M25" i="6"/>
  <c r="L25" i="6"/>
  <c r="K25" i="6"/>
  <c r="M24" i="6"/>
  <c r="L24" i="6"/>
  <c r="K24" i="6"/>
  <c r="M23" i="6"/>
  <c r="L23" i="6"/>
  <c r="K23" i="6"/>
  <c r="M22" i="6"/>
  <c r="L22" i="6"/>
  <c r="N22" i="6" s="1"/>
  <c r="K22" i="6"/>
  <c r="M21" i="6"/>
  <c r="L21" i="6"/>
  <c r="K21" i="6"/>
  <c r="M20" i="6"/>
  <c r="L20" i="6"/>
  <c r="K20" i="6"/>
  <c r="M19" i="6"/>
  <c r="L19" i="6"/>
  <c r="K19" i="6"/>
  <c r="M18" i="6"/>
  <c r="L18" i="6"/>
  <c r="N18" i="6" s="1"/>
  <c r="K18" i="6"/>
  <c r="M17" i="6"/>
  <c r="L17" i="6"/>
  <c r="K17" i="6"/>
  <c r="M16" i="6"/>
  <c r="L16" i="6"/>
  <c r="K16" i="6"/>
  <c r="M15" i="6"/>
  <c r="L15" i="6"/>
  <c r="K15" i="6"/>
  <c r="M14" i="6"/>
  <c r="L14" i="6"/>
  <c r="N14" i="6" s="1"/>
  <c r="K14" i="6"/>
  <c r="M13" i="6"/>
  <c r="L13" i="6"/>
  <c r="K13" i="6"/>
  <c r="Z12" i="6"/>
  <c r="M12" i="6"/>
  <c r="L12" i="6"/>
  <c r="K12" i="6"/>
  <c r="M11" i="6"/>
  <c r="L11" i="6"/>
  <c r="K11" i="6"/>
  <c r="M10" i="6"/>
  <c r="L10" i="6"/>
  <c r="K10" i="6"/>
  <c r="M9" i="6"/>
  <c r="L9" i="6"/>
  <c r="N9" i="6" s="1"/>
  <c r="K9" i="6"/>
  <c r="M8" i="6"/>
  <c r="L8" i="6"/>
  <c r="K8" i="6"/>
  <c r="M7" i="6"/>
  <c r="L7" i="6"/>
  <c r="K7" i="6"/>
  <c r="N7" i="6" s="1"/>
  <c r="M6" i="6"/>
  <c r="L6" i="6"/>
  <c r="K6" i="6"/>
  <c r="M5" i="6"/>
  <c r="L5" i="6"/>
  <c r="K5" i="6"/>
  <c r="M4" i="6"/>
  <c r="L4" i="6"/>
  <c r="K4" i="6"/>
  <c r="M3" i="6"/>
  <c r="L3" i="6"/>
  <c r="K3" i="6"/>
  <c r="M2" i="6"/>
  <c r="L2" i="6"/>
  <c r="K2" i="6"/>
  <c r="M25" i="7"/>
  <c r="L25" i="7"/>
  <c r="N25" i="7" s="1"/>
  <c r="K25" i="7"/>
  <c r="M24" i="7"/>
  <c r="L24" i="7"/>
  <c r="K24" i="7"/>
  <c r="M23" i="7"/>
  <c r="L23" i="7"/>
  <c r="K23" i="7"/>
  <c r="M22" i="7"/>
  <c r="L22" i="7"/>
  <c r="K22" i="7"/>
  <c r="M21" i="7"/>
  <c r="L21" i="7"/>
  <c r="N21" i="7" s="1"/>
  <c r="K21" i="7"/>
  <c r="M20" i="7"/>
  <c r="L20" i="7"/>
  <c r="K20" i="7"/>
  <c r="M19" i="7"/>
  <c r="L19" i="7"/>
  <c r="K19" i="7"/>
  <c r="M18" i="7"/>
  <c r="L18" i="7"/>
  <c r="K18" i="7"/>
  <c r="M17" i="7"/>
  <c r="L17" i="7"/>
  <c r="N17" i="7" s="1"/>
  <c r="K17" i="7"/>
  <c r="M16" i="7"/>
  <c r="L16" i="7"/>
  <c r="K16" i="7"/>
  <c r="M15" i="7"/>
  <c r="L15" i="7"/>
  <c r="K15" i="7"/>
  <c r="M14" i="7"/>
  <c r="L14" i="7"/>
  <c r="K14" i="7"/>
  <c r="M13" i="7"/>
  <c r="L13" i="7"/>
  <c r="N13" i="7" s="1"/>
  <c r="K13" i="7"/>
  <c r="M12" i="7"/>
  <c r="L12" i="7"/>
  <c r="K12" i="7"/>
  <c r="M11" i="7"/>
  <c r="L11" i="7"/>
  <c r="K11" i="7"/>
  <c r="N11" i="7" s="1"/>
  <c r="M10" i="7"/>
  <c r="L10" i="7"/>
  <c r="K10" i="7"/>
  <c r="N10" i="7" s="1"/>
  <c r="M9" i="7"/>
  <c r="L9" i="7"/>
  <c r="K9" i="7"/>
  <c r="M8" i="7"/>
  <c r="L8" i="7"/>
  <c r="K8" i="7"/>
  <c r="M7" i="7"/>
  <c r="L7" i="7"/>
  <c r="K7" i="7"/>
  <c r="M6" i="7"/>
  <c r="L6" i="7"/>
  <c r="K6" i="7"/>
  <c r="M5" i="7"/>
  <c r="L5" i="7"/>
  <c r="N5" i="7" s="1"/>
  <c r="K5" i="7"/>
  <c r="M4" i="7"/>
  <c r="L4" i="7"/>
  <c r="K4" i="7"/>
  <c r="M3" i="7"/>
  <c r="L3" i="7"/>
  <c r="K3" i="7"/>
  <c r="M2" i="7"/>
  <c r="R4" i="7" s="1"/>
  <c r="R8" i="7" s="1"/>
  <c r="L2" i="7"/>
  <c r="K2" i="7"/>
  <c r="N2" i="7" s="1"/>
  <c r="M25" i="1"/>
  <c r="L25" i="1"/>
  <c r="K25" i="1"/>
  <c r="M24" i="1"/>
  <c r="L24" i="1"/>
  <c r="K24" i="1"/>
  <c r="M23" i="1"/>
  <c r="L23" i="1"/>
  <c r="K23" i="1"/>
  <c r="M22" i="1"/>
  <c r="L22" i="1"/>
  <c r="K22" i="1"/>
  <c r="N22" i="1" s="1"/>
  <c r="M21" i="1"/>
  <c r="L21" i="1"/>
  <c r="K21" i="1"/>
  <c r="M20" i="1"/>
  <c r="L20" i="1"/>
  <c r="K20" i="1"/>
  <c r="M19" i="1"/>
  <c r="L19" i="1"/>
  <c r="K19" i="1"/>
  <c r="M18" i="1"/>
  <c r="L18" i="1"/>
  <c r="K18" i="1"/>
  <c r="N18" i="1" s="1"/>
  <c r="M17" i="1"/>
  <c r="L17" i="1"/>
  <c r="K17" i="1"/>
  <c r="M16" i="1"/>
  <c r="L16" i="1"/>
  <c r="K16" i="1"/>
  <c r="N16" i="1" s="1"/>
  <c r="M15" i="1"/>
  <c r="L15" i="1"/>
  <c r="K15" i="1"/>
  <c r="M14" i="1"/>
  <c r="L14" i="1"/>
  <c r="K14" i="1"/>
  <c r="N14" i="1" s="1"/>
  <c r="M13" i="1"/>
  <c r="L13" i="1"/>
  <c r="K13" i="1"/>
  <c r="M12" i="1"/>
  <c r="L12" i="1"/>
  <c r="K12" i="1"/>
  <c r="M11" i="1"/>
  <c r="L11" i="1"/>
  <c r="K11" i="1"/>
  <c r="M10" i="1"/>
  <c r="L10" i="1"/>
  <c r="K10" i="1"/>
  <c r="M9" i="1"/>
  <c r="L9" i="1"/>
  <c r="K9" i="1"/>
  <c r="M8" i="1"/>
  <c r="L8" i="1"/>
  <c r="K8" i="1"/>
  <c r="N8" i="1" s="1"/>
  <c r="M7" i="1"/>
  <c r="L7" i="1"/>
  <c r="K7" i="1"/>
  <c r="M6" i="1"/>
  <c r="L6" i="1"/>
  <c r="K6" i="1"/>
  <c r="N6" i="1" s="1"/>
  <c r="M5" i="1"/>
  <c r="L5" i="1"/>
  <c r="K5" i="1"/>
  <c r="M4" i="1"/>
  <c r="L4" i="1"/>
  <c r="K4" i="1"/>
  <c r="M3" i="1"/>
  <c r="L3" i="1"/>
  <c r="K3" i="1"/>
  <c r="M2" i="1"/>
  <c r="L2" i="1"/>
  <c r="K2" i="1"/>
  <c r="M25" i="8"/>
  <c r="L25" i="8"/>
  <c r="K25" i="8"/>
  <c r="M24" i="8"/>
  <c r="L24" i="8"/>
  <c r="K24" i="8"/>
  <c r="M23" i="8"/>
  <c r="L23" i="8"/>
  <c r="K23" i="8"/>
  <c r="M22" i="8"/>
  <c r="L22" i="8"/>
  <c r="K22" i="8"/>
  <c r="M21" i="8"/>
  <c r="L21" i="8"/>
  <c r="K21" i="8"/>
  <c r="M20" i="8"/>
  <c r="L20" i="8"/>
  <c r="K20" i="8"/>
  <c r="M19" i="8"/>
  <c r="L19" i="8"/>
  <c r="K19" i="8"/>
  <c r="M18" i="8"/>
  <c r="L18" i="8"/>
  <c r="K18" i="8"/>
  <c r="M17" i="8"/>
  <c r="L17" i="8"/>
  <c r="K17" i="8"/>
  <c r="M16" i="8"/>
  <c r="L16" i="8"/>
  <c r="K16" i="8"/>
  <c r="M15" i="8"/>
  <c r="L15" i="8"/>
  <c r="K15" i="8"/>
  <c r="M14" i="8"/>
  <c r="L14" i="8"/>
  <c r="K14" i="8"/>
  <c r="M13" i="8"/>
  <c r="L13" i="8"/>
  <c r="K13" i="8"/>
  <c r="M12" i="8"/>
  <c r="L12" i="8"/>
  <c r="K12" i="8"/>
  <c r="N12" i="8" s="1"/>
  <c r="M11" i="8"/>
  <c r="L11" i="8"/>
  <c r="K11" i="8"/>
  <c r="M10" i="8"/>
  <c r="L10" i="8"/>
  <c r="K10" i="8"/>
  <c r="N10" i="8" s="1"/>
  <c r="M9" i="8"/>
  <c r="L9" i="8"/>
  <c r="K9" i="8"/>
  <c r="M8" i="8"/>
  <c r="L8" i="8"/>
  <c r="K8" i="8"/>
  <c r="M7" i="8"/>
  <c r="L7" i="8"/>
  <c r="K7" i="8"/>
  <c r="M6" i="8"/>
  <c r="L6" i="8"/>
  <c r="K6" i="8"/>
  <c r="M5" i="8"/>
  <c r="L5" i="8"/>
  <c r="K5" i="8"/>
  <c r="M4" i="8"/>
  <c r="L4" i="8"/>
  <c r="K4" i="8"/>
  <c r="M3" i="8"/>
  <c r="L3" i="8"/>
  <c r="K3" i="8"/>
  <c r="N3" i="8" s="1"/>
  <c r="M2" i="8"/>
  <c r="R4" i="8" s="1"/>
  <c r="R8" i="8" s="1"/>
  <c r="L2" i="8"/>
  <c r="K2" i="8"/>
  <c r="M25" i="3"/>
  <c r="L25" i="3"/>
  <c r="N25" i="3" s="1"/>
  <c r="K25" i="3"/>
  <c r="M24" i="3"/>
  <c r="L24" i="3"/>
  <c r="N24" i="3" s="1"/>
  <c r="K24" i="3"/>
  <c r="M23" i="3"/>
  <c r="L23" i="3"/>
  <c r="K23" i="3"/>
  <c r="M22" i="3"/>
  <c r="L22" i="3"/>
  <c r="K22" i="3"/>
  <c r="M21" i="3"/>
  <c r="L21" i="3"/>
  <c r="N21" i="3" s="1"/>
  <c r="K21" i="3"/>
  <c r="M20" i="3"/>
  <c r="L20" i="3"/>
  <c r="N20" i="3" s="1"/>
  <c r="K20" i="3"/>
  <c r="M19" i="3"/>
  <c r="L19" i="3"/>
  <c r="K19" i="3"/>
  <c r="M18" i="3"/>
  <c r="L18" i="3"/>
  <c r="K18" i="3"/>
  <c r="M17" i="3"/>
  <c r="L17" i="3"/>
  <c r="K17" i="3"/>
  <c r="M16" i="3"/>
  <c r="L16" i="3"/>
  <c r="N16" i="3" s="1"/>
  <c r="K16" i="3"/>
  <c r="M15" i="3"/>
  <c r="L15" i="3"/>
  <c r="K15" i="3"/>
  <c r="M14" i="3"/>
  <c r="L14" i="3"/>
  <c r="K14" i="3"/>
  <c r="M13" i="3"/>
  <c r="L13" i="3"/>
  <c r="K13" i="3"/>
  <c r="M12" i="3"/>
  <c r="L12" i="3"/>
  <c r="K12" i="3"/>
  <c r="M11" i="3"/>
  <c r="L11" i="3"/>
  <c r="K11" i="3"/>
  <c r="M10" i="3"/>
  <c r="L10" i="3"/>
  <c r="K10" i="3"/>
  <c r="M9" i="3"/>
  <c r="L9" i="3"/>
  <c r="K9" i="3"/>
  <c r="M8" i="3"/>
  <c r="L8" i="3"/>
  <c r="N8" i="3" s="1"/>
  <c r="K8" i="3"/>
  <c r="M7" i="3"/>
  <c r="L7" i="3"/>
  <c r="K7" i="3"/>
  <c r="M6" i="3"/>
  <c r="L6" i="3"/>
  <c r="K6" i="3"/>
  <c r="M5" i="3"/>
  <c r="L5" i="3"/>
  <c r="N5" i="3" s="1"/>
  <c r="K5" i="3"/>
  <c r="M4" i="3"/>
  <c r="L4" i="3"/>
  <c r="N4" i="3" s="1"/>
  <c r="K4" i="3"/>
  <c r="M3" i="3"/>
  <c r="L3" i="3"/>
  <c r="K3" i="3"/>
  <c r="M2" i="3"/>
  <c r="L2" i="3"/>
  <c r="K2" i="3"/>
  <c r="R4" i="3" l="1"/>
  <c r="R8" i="3" s="1"/>
  <c r="N15" i="3"/>
  <c r="N19" i="3"/>
  <c r="N12" i="1"/>
  <c r="N24" i="7"/>
  <c r="N4" i="6"/>
  <c r="N12" i="6"/>
  <c r="N5" i="10"/>
  <c r="N6" i="3"/>
  <c r="N10" i="3"/>
  <c r="N14" i="3"/>
  <c r="N18" i="3"/>
  <c r="N22" i="3"/>
  <c r="N7" i="8"/>
  <c r="N15" i="8"/>
  <c r="N19" i="8"/>
  <c r="N23" i="8"/>
  <c r="N3" i="1"/>
  <c r="N11" i="1"/>
  <c r="N6" i="6"/>
  <c r="N16" i="6"/>
  <c r="N20" i="6"/>
  <c r="N24" i="6"/>
  <c r="N4" i="10"/>
  <c r="R16" i="10" s="1"/>
  <c r="T16" i="10" s="1"/>
  <c r="N12" i="10"/>
  <c r="N20" i="10"/>
  <c r="N7" i="3"/>
  <c r="N23" i="3"/>
  <c r="N8" i="7"/>
  <c r="N16" i="7"/>
  <c r="N20" i="7"/>
  <c r="N13" i="6"/>
  <c r="N17" i="6"/>
  <c r="N21" i="6"/>
  <c r="N25" i="6"/>
  <c r="N9" i="10"/>
  <c r="T4" i="3"/>
  <c r="T8" i="3" s="1"/>
  <c r="N13" i="3"/>
  <c r="N17" i="3"/>
  <c r="N4" i="8"/>
  <c r="N9" i="8"/>
  <c r="N5" i="1"/>
  <c r="N13" i="1"/>
  <c r="N17" i="1"/>
  <c r="N21" i="1"/>
  <c r="N25" i="1"/>
  <c r="N15" i="6"/>
  <c r="N19" i="6"/>
  <c r="N23" i="6"/>
  <c r="N3" i="10"/>
  <c r="N11" i="10"/>
  <c r="N15" i="10"/>
  <c r="N19" i="10"/>
  <c r="N23" i="10"/>
  <c r="N9" i="3"/>
  <c r="N6" i="8"/>
  <c r="N14" i="8"/>
  <c r="N18" i="8"/>
  <c r="N22" i="8"/>
  <c r="N2" i="1"/>
  <c r="N10" i="1"/>
  <c r="N7" i="7"/>
  <c r="N15" i="7"/>
  <c r="N19" i="7"/>
  <c r="N23" i="7"/>
  <c r="N3" i="6"/>
  <c r="N11" i="6"/>
  <c r="T4" i="10"/>
  <c r="T8" i="10" s="1"/>
  <c r="N8" i="10"/>
  <c r="N24" i="10"/>
  <c r="N12" i="3"/>
  <c r="N5" i="8"/>
  <c r="N13" i="8"/>
  <c r="N17" i="8"/>
  <c r="N21" i="8"/>
  <c r="N25" i="8"/>
  <c r="T4" i="1"/>
  <c r="T8" i="1" s="1"/>
  <c r="N9" i="1"/>
  <c r="N20" i="1"/>
  <c r="N24" i="1"/>
  <c r="T4" i="7"/>
  <c r="T8" i="7" s="1"/>
  <c r="N4" i="7"/>
  <c r="N6" i="7"/>
  <c r="N9" i="7"/>
  <c r="N14" i="7"/>
  <c r="N18" i="7"/>
  <c r="N22" i="7"/>
  <c r="N2" i="6"/>
  <c r="N5" i="6"/>
  <c r="N10" i="6"/>
  <c r="N7" i="10"/>
  <c r="N3" i="3"/>
  <c r="R16" i="3" s="1"/>
  <c r="T16" i="3" s="1"/>
  <c r="T4" i="8"/>
  <c r="T8" i="8" s="1"/>
  <c r="N2" i="3"/>
  <c r="N11" i="3"/>
  <c r="N2" i="8"/>
  <c r="R16" i="8" s="1"/>
  <c r="T16" i="8" s="1"/>
  <c r="N8" i="8"/>
  <c r="N11" i="8"/>
  <c r="N16" i="8"/>
  <c r="N20" i="8"/>
  <c r="N24" i="8"/>
  <c r="N4" i="1"/>
  <c r="N7" i="1"/>
  <c r="N15" i="1"/>
  <c r="N19" i="1"/>
  <c r="N23" i="1"/>
  <c r="N3" i="7"/>
  <c r="N12" i="7"/>
  <c r="T4" i="6"/>
  <c r="T8" i="6" s="1"/>
  <c r="N8" i="6"/>
  <c r="N14" i="10"/>
  <c r="N18" i="10"/>
  <c r="N22" i="10"/>
  <c r="R4" i="10"/>
  <c r="R8" i="10" s="1"/>
  <c r="R4" i="1"/>
  <c r="R8" i="1" s="1"/>
  <c r="R4" i="6"/>
  <c r="R8" i="6" s="1"/>
  <c r="R16" i="1" l="1"/>
  <c r="T16" i="1" s="1"/>
  <c r="R16" i="7"/>
  <c r="T16" i="7" s="1"/>
  <c r="R16" i="6"/>
  <c r="T16" i="6" s="1"/>
</calcChain>
</file>

<file path=xl/sharedStrings.xml><?xml version="1.0" encoding="utf-8"?>
<sst xmlns="http://schemas.openxmlformats.org/spreadsheetml/2006/main" count="309" uniqueCount="66">
  <si>
    <t>HE1</t>
  </si>
  <si>
    <t>HE2</t>
  </si>
  <si>
    <t>HE3</t>
  </si>
  <si>
    <t>HE4</t>
  </si>
  <si>
    <t>HE5</t>
  </si>
  <si>
    <t>HE6</t>
  </si>
  <si>
    <t>HE7</t>
  </si>
  <si>
    <t>HE8</t>
  </si>
  <si>
    <t>HE9</t>
  </si>
  <si>
    <t>HE10</t>
  </si>
  <si>
    <t>HE11</t>
  </si>
  <si>
    <t>HE12</t>
  </si>
  <si>
    <t>HE13</t>
  </si>
  <si>
    <t>HE14</t>
  </si>
  <si>
    <t>HE15</t>
  </si>
  <si>
    <t>HE16</t>
  </si>
  <si>
    <t>HE17</t>
  </si>
  <si>
    <t>HE18</t>
  </si>
  <si>
    <t>HE19</t>
  </si>
  <si>
    <t>HE20</t>
  </si>
  <si>
    <t>HE21</t>
  </si>
  <si>
    <t>HE22</t>
  </si>
  <si>
    <t>HE23</t>
  </si>
  <si>
    <t>HE24</t>
  </si>
  <si>
    <t>Status Quo</t>
  </si>
  <si>
    <t>Compromise</t>
  </si>
  <si>
    <t>Stakeholder?</t>
  </si>
  <si>
    <t>Average LMP</t>
  </si>
  <si>
    <t>MW</t>
  </si>
  <si>
    <t>With Self Report</t>
  </si>
  <si>
    <t>Marginal</t>
  </si>
  <si>
    <t>Red Text</t>
  </si>
  <si>
    <t>Failed TPS</t>
  </si>
  <si>
    <t>No Self Report</t>
  </si>
  <si>
    <t>AVG MW</t>
  </si>
  <si>
    <t>Day1</t>
  </si>
  <si>
    <t>Day2</t>
  </si>
  <si>
    <t>Day3</t>
  </si>
  <si>
    <t>Day4</t>
  </si>
  <si>
    <t>Average</t>
  </si>
  <si>
    <t>Day 1 LMP</t>
  </si>
  <si>
    <t>Day 2 LMP</t>
  </si>
  <si>
    <t>Day 2 MW</t>
  </si>
  <si>
    <t>Day 3 LMP</t>
  </si>
  <si>
    <t>Day 3 MW</t>
  </si>
  <si>
    <t>Day 4 LMP</t>
  </si>
  <si>
    <t>Day 4 MW</t>
  </si>
  <si>
    <t>Unit set to unavailable on Day 4 HE15-24</t>
  </si>
  <si>
    <t>Day 1 MW</t>
  </si>
  <si>
    <t>*This is the total prior to dividing by 20</t>
  </si>
  <si>
    <t>No Market Impact</t>
  </si>
  <si>
    <t xml:space="preserve">Penalty spanning 4 days where the last day has the highest LMPs.  </t>
  </si>
  <si>
    <t>No Market Impact (2)</t>
  </si>
  <si>
    <t>Market Impact</t>
  </si>
  <si>
    <t>Market Impact (2)</t>
  </si>
  <si>
    <t>Penalty spanning 4 days where the last day has the highest LMPs.  On the first and second day the unit failed TPS.  On the third day the unit was marginal and failed TPS.  On the last day, the unit had no market impact</t>
  </si>
  <si>
    <t>Partial Day</t>
  </si>
  <si>
    <t>Partial Day (2)</t>
  </si>
  <si>
    <t>Explanation of Scenarios by Worksheet</t>
  </si>
  <si>
    <t>Same as previous example but with market impact. On the first and second day the unit failed TPS.  On the third day the unit was marginal and failed TPS.  On the last day, the unit had no market impact</t>
  </si>
  <si>
    <t>Penalty spanning 3.5 days.  Unit set to unavailable on Day 4 HE15-24.  No market impact across all days</t>
  </si>
  <si>
    <t>Same as previous example except with LMPs reversed.</t>
  </si>
  <si>
    <t>Penalty by hour (Status Quo)</t>
  </si>
  <si>
    <t>Penalty by hour (Compromise)</t>
  </si>
  <si>
    <t>PJM</t>
  </si>
  <si>
    <t>IMM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</si>
</sst>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8"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b/>
      <sz val="11"/>
      <color indexed="8"/>
      <name val="Calibri"/>
      <family val="2"/>
      <scheme val="minor"/>
    </font>
    <font>
      <b/>
      <i/>
      <sz val="11"/>
      <color theme="1"/>
      <name val="Calibri"/>
      <family val="2"/>
      <scheme val="minor"/>
    </font>
    <font>
      <b/>
      <i/>
      <sz val="11"/>
      <color indexed="8"/>
      <name val="Calibri"/>
      <family val="2"/>
      <scheme val="minor"/>
    </font>
    <font>
      <b/>
      <sz val="14"/>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49967955565050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48">
    <xf numFmtId="0" fontId="0" fillId="0" borderId="0" xfId="0"/>
    <xf numFmtId="164" fontId="0" fillId="0" borderId="0" xfId="0" applyNumberFormat="1"/>
    <xf numFmtId="0" fontId="1" fillId="0" borderId="0" xfId="0" applyFont="1"/>
    <xf numFmtId="0" fontId="0" fillId="2" borderId="0" xfId="0" applyFill="1"/>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164" fontId="0" fillId="3" borderId="0" xfId="0" applyNumberFormat="1" applyFill="1" applyBorder="1"/>
    <xf numFmtId="0" fontId="0" fillId="3" borderId="5" xfId="0" applyFill="1" applyBorder="1"/>
    <xf numFmtId="0" fontId="0" fillId="3" borderId="6" xfId="0" applyFill="1" applyBorder="1"/>
    <xf numFmtId="0" fontId="0" fillId="3" borderId="7" xfId="0" applyFill="1" applyBorder="1"/>
    <xf numFmtId="164" fontId="0" fillId="3" borderId="7" xfId="0" applyNumberFormat="1" applyFill="1" applyBorder="1"/>
    <xf numFmtId="0" fontId="0" fillId="3" borderId="8" xfId="0" applyFill="1" applyBorder="1"/>
    <xf numFmtId="0" fontId="3" fillId="3" borderId="4" xfId="0" applyFont="1" applyFill="1" applyBorder="1"/>
    <xf numFmtId="0" fontId="4" fillId="3" borderId="4" xfId="0" applyFont="1" applyFill="1" applyBorder="1"/>
    <xf numFmtId="0" fontId="5" fillId="3" borderId="2" xfId="0" applyFont="1" applyFill="1" applyBorder="1"/>
    <xf numFmtId="164" fontId="5" fillId="3" borderId="2" xfId="0" applyNumberFormat="1" applyFont="1" applyFill="1" applyBorder="1"/>
    <xf numFmtId="164" fontId="6" fillId="3" borderId="2" xfId="0" applyNumberFormat="1" applyFont="1" applyFill="1" applyBorder="1"/>
    <xf numFmtId="0" fontId="6" fillId="3" borderId="2" xfId="0" applyFont="1" applyFill="1" applyBorder="1"/>
    <xf numFmtId="0" fontId="7"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1" fillId="0" borderId="11" xfId="0" applyFont="1" applyBorder="1"/>
    <xf numFmtId="0" fontId="0" fillId="0" borderId="13" xfId="0" applyBorder="1"/>
    <xf numFmtId="0" fontId="0" fillId="0" borderId="14" xfId="0" applyBorder="1"/>
    <xf numFmtId="0" fontId="1" fillId="2" borderId="11" xfId="0" applyFont="1" applyFill="1" applyBorder="1"/>
    <xf numFmtId="0" fontId="4" fillId="0" borderId="15" xfId="0" applyFont="1" applyBorder="1"/>
    <xf numFmtId="0" fontId="4" fillId="0" borderId="16" xfId="0" applyFont="1" applyBorder="1"/>
    <xf numFmtId="0" fontId="3" fillId="0" borderId="15" xfId="0" applyFont="1" applyBorder="1"/>
    <xf numFmtId="0" fontId="3" fillId="0" borderId="16" xfId="0" applyFont="1" applyBorder="1"/>
    <xf numFmtId="0" fontId="0" fillId="0" borderId="17" xfId="0" applyBorder="1"/>
    <xf numFmtId="0" fontId="0" fillId="0" borderId="11" xfId="0" applyFill="1" applyBorder="1"/>
    <xf numFmtId="0" fontId="3" fillId="0" borderId="10" xfId="0" applyFont="1" applyBorder="1"/>
    <xf numFmtId="0" fontId="4" fillId="0" borderId="10" xfId="0" applyFont="1" applyBorder="1"/>
    <xf numFmtId="0" fontId="3" fillId="0" borderId="14" xfId="0" applyFont="1" applyBorder="1"/>
    <xf numFmtId="0" fontId="4" fillId="0" borderId="14" xfId="0" applyFont="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E33" sqref="E33"/>
    </sheetView>
  </sheetViews>
  <sheetFormatPr defaultRowHeight="14.3" x14ac:dyDescent="0.25"/>
  <cols>
    <col min="1" max="1" width="8.875" customWidth="1"/>
  </cols>
  <sheetData>
    <row r="1" spans="1:1" ht="19.2" x14ac:dyDescent="0.35">
      <c r="A1" s="25" t="s">
        <v>58</v>
      </c>
    </row>
    <row r="3" spans="1:1" x14ac:dyDescent="0.25">
      <c r="A3" s="5" t="s">
        <v>50</v>
      </c>
    </row>
    <row r="4" spans="1:1" x14ac:dyDescent="0.25">
      <c r="A4" t="s">
        <v>51</v>
      </c>
    </row>
    <row r="6" spans="1:1" x14ac:dyDescent="0.25">
      <c r="A6" s="5" t="s">
        <v>52</v>
      </c>
    </row>
    <row r="7" spans="1:1" x14ac:dyDescent="0.25">
      <c r="A7" t="s">
        <v>61</v>
      </c>
    </row>
    <row r="9" spans="1:1" x14ac:dyDescent="0.25">
      <c r="A9" s="5" t="s">
        <v>53</v>
      </c>
    </row>
    <row r="10" spans="1:1" x14ac:dyDescent="0.25">
      <c r="A10" t="s">
        <v>55</v>
      </c>
    </row>
    <row r="12" spans="1:1" x14ac:dyDescent="0.25">
      <c r="A12" s="5" t="s">
        <v>54</v>
      </c>
    </row>
    <row r="13" spans="1:1" x14ac:dyDescent="0.25">
      <c r="A13" t="s">
        <v>61</v>
      </c>
    </row>
    <row r="15" spans="1:1" x14ac:dyDescent="0.25">
      <c r="A15" s="5" t="s">
        <v>56</v>
      </c>
    </row>
    <row r="16" spans="1:1" x14ac:dyDescent="0.25">
      <c r="A16" t="s">
        <v>60</v>
      </c>
    </row>
    <row r="18" spans="1:1" x14ac:dyDescent="0.25">
      <c r="A18" s="5" t="s">
        <v>57</v>
      </c>
    </row>
    <row r="19" spans="1:1" x14ac:dyDescent="0.25">
      <c r="A19" t="s">
        <v>59</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T12" sqref="T12"/>
    </sheetView>
  </sheetViews>
  <sheetFormatPr defaultRowHeight="14.3" x14ac:dyDescent="0.25"/>
  <cols>
    <col min="1" max="1" width="8.875" customWidth="1"/>
    <col min="2" max="10" width="10.625" customWidth="1"/>
    <col min="11" max="11" width="12.375" bestFit="1" customWidth="1"/>
    <col min="12" max="12" width="12.375" customWidth="1"/>
    <col min="13" max="14" width="16.625" customWidth="1"/>
    <col min="15" max="17" width="8.875" customWidth="1"/>
    <col min="18" max="18" width="14" bestFit="1" customWidth="1"/>
    <col min="19" max="19" width="8.875" customWidth="1"/>
    <col min="20" max="20" width="15.625" bestFit="1" customWidth="1"/>
    <col min="21" max="21" width="8.875" customWidth="1"/>
    <col min="22" max="22" width="15" bestFit="1" customWidth="1"/>
  </cols>
  <sheetData>
    <row r="1" spans="1:22" ht="29.25" thickBot="1" x14ac:dyDescent="0.3">
      <c r="A1" s="6"/>
      <c r="B1" s="34" t="s">
        <v>40</v>
      </c>
      <c r="C1" s="35" t="s">
        <v>48</v>
      </c>
      <c r="D1" s="34" t="s">
        <v>41</v>
      </c>
      <c r="E1" s="35" t="s">
        <v>42</v>
      </c>
      <c r="F1" s="34" t="s">
        <v>43</v>
      </c>
      <c r="G1" s="35" t="s">
        <v>44</v>
      </c>
      <c r="H1" s="34" t="s">
        <v>45</v>
      </c>
      <c r="I1" s="35" t="s">
        <v>46</v>
      </c>
      <c r="J1" s="6"/>
      <c r="K1" s="6" t="s">
        <v>27</v>
      </c>
      <c r="L1" s="6" t="s">
        <v>34</v>
      </c>
      <c r="M1" s="7" t="s">
        <v>62</v>
      </c>
      <c r="N1" s="7" t="s">
        <v>63</v>
      </c>
    </row>
    <row r="2" spans="1:22" x14ac:dyDescent="0.25">
      <c r="A2" s="41" t="s">
        <v>0</v>
      </c>
      <c r="B2" s="26">
        <v>5</v>
      </c>
      <c r="C2" s="27">
        <v>300</v>
      </c>
      <c r="D2" s="26">
        <v>10</v>
      </c>
      <c r="E2" s="27">
        <v>300</v>
      </c>
      <c r="F2" s="26">
        <v>15</v>
      </c>
      <c r="G2" s="27">
        <v>300</v>
      </c>
      <c r="H2" s="26">
        <v>20</v>
      </c>
      <c r="I2" s="27">
        <v>300</v>
      </c>
      <c r="K2">
        <f t="shared" ref="K2:K25" si="0">AVERAGE(B2,D2,F2,H2)</f>
        <v>12.5</v>
      </c>
      <c r="L2">
        <f t="shared" ref="L2:L25" si="1">AVERAGE(C2,E2,G2,I2)</f>
        <v>300</v>
      </c>
      <c r="M2">
        <f t="shared" ref="M2:M25" si="2">I2*H2</f>
        <v>6000</v>
      </c>
      <c r="N2">
        <f t="shared" ref="N2:N25" si="3">L2*K2</f>
        <v>3750</v>
      </c>
      <c r="P2" s="8"/>
      <c r="Q2" s="9"/>
      <c r="R2" s="23" t="s">
        <v>33</v>
      </c>
      <c r="S2" s="24"/>
      <c r="T2" s="23" t="s">
        <v>29</v>
      </c>
      <c r="U2" s="10"/>
    </row>
    <row r="3" spans="1:22" x14ac:dyDescent="0.25">
      <c r="A3" s="6" t="s">
        <v>1</v>
      </c>
      <c r="B3" s="28">
        <v>5</v>
      </c>
      <c r="C3" s="29">
        <v>300</v>
      </c>
      <c r="D3" s="28">
        <v>10</v>
      </c>
      <c r="E3" s="29">
        <v>300</v>
      </c>
      <c r="F3" s="28">
        <v>15</v>
      </c>
      <c r="G3" s="29">
        <v>300</v>
      </c>
      <c r="H3" s="28">
        <v>20</v>
      </c>
      <c r="I3" s="29">
        <v>300</v>
      </c>
      <c r="K3">
        <f t="shared" si="0"/>
        <v>12.5</v>
      </c>
      <c r="L3">
        <f t="shared" si="1"/>
        <v>300</v>
      </c>
      <c r="M3">
        <f t="shared" si="2"/>
        <v>6000</v>
      </c>
      <c r="N3">
        <f t="shared" si="3"/>
        <v>3750</v>
      </c>
      <c r="P3" s="11"/>
      <c r="Q3" s="12"/>
      <c r="R3" s="13"/>
      <c r="S3" s="12"/>
      <c r="T3" s="13"/>
      <c r="U3" s="14"/>
    </row>
    <row r="4" spans="1:22" x14ac:dyDescent="0.25">
      <c r="A4" s="6" t="s">
        <v>2</v>
      </c>
      <c r="B4" s="28">
        <v>5</v>
      </c>
      <c r="C4" s="29">
        <v>300</v>
      </c>
      <c r="D4" s="28">
        <v>10</v>
      </c>
      <c r="E4" s="29">
        <v>300</v>
      </c>
      <c r="F4" s="28">
        <v>15</v>
      </c>
      <c r="G4" s="29">
        <v>300</v>
      </c>
      <c r="H4" s="28">
        <v>30</v>
      </c>
      <c r="I4" s="29">
        <v>300</v>
      </c>
      <c r="K4">
        <f t="shared" si="0"/>
        <v>15</v>
      </c>
      <c r="L4">
        <f t="shared" si="1"/>
        <v>300</v>
      </c>
      <c r="M4">
        <f t="shared" si="2"/>
        <v>9000</v>
      </c>
      <c r="N4">
        <f t="shared" si="3"/>
        <v>4500</v>
      </c>
      <c r="P4" s="20" t="s">
        <v>24</v>
      </c>
      <c r="Q4" s="12"/>
      <c r="R4" s="13">
        <f>SUM($M$2:$M$25)/20</f>
        <v>22200</v>
      </c>
      <c r="S4" s="12"/>
      <c r="T4" s="13">
        <f>SUM($M$2:$M$25)/20</f>
        <v>22200</v>
      </c>
      <c r="U4" s="14"/>
    </row>
    <row r="5" spans="1:22" x14ac:dyDescent="0.25">
      <c r="A5" s="6" t="s">
        <v>3</v>
      </c>
      <c r="B5" s="28">
        <v>5</v>
      </c>
      <c r="C5" s="29">
        <v>300</v>
      </c>
      <c r="D5" s="28">
        <v>10</v>
      </c>
      <c r="E5" s="29">
        <v>300</v>
      </c>
      <c r="F5" s="28">
        <v>15</v>
      </c>
      <c r="G5" s="29">
        <v>300</v>
      </c>
      <c r="H5" s="28">
        <v>30</v>
      </c>
      <c r="I5" s="29">
        <v>300</v>
      </c>
      <c r="K5">
        <f t="shared" si="0"/>
        <v>15</v>
      </c>
      <c r="L5">
        <f t="shared" si="1"/>
        <v>300</v>
      </c>
      <c r="M5">
        <f t="shared" si="2"/>
        <v>9000</v>
      </c>
      <c r="N5">
        <f t="shared" si="3"/>
        <v>4500</v>
      </c>
      <c r="P5" s="11"/>
      <c r="Q5" s="12"/>
      <c r="R5" s="12"/>
      <c r="S5" s="12"/>
      <c r="T5" s="13"/>
      <c r="U5" s="14"/>
    </row>
    <row r="6" spans="1:22" x14ac:dyDescent="0.25">
      <c r="A6" s="6" t="s">
        <v>4</v>
      </c>
      <c r="B6" s="28">
        <v>5</v>
      </c>
      <c r="C6" s="29">
        <v>300</v>
      </c>
      <c r="D6" s="28">
        <v>10</v>
      </c>
      <c r="E6" s="29">
        <v>300</v>
      </c>
      <c r="F6" s="28">
        <v>15</v>
      </c>
      <c r="G6" s="29">
        <v>300</v>
      </c>
      <c r="H6" s="28">
        <v>30</v>
      </c>
      <c r="I6" s="29">
        <v>300</v>
      </c>
      <c r="K6">
        <f t="shared" si="0"/>
        <v>15</v>
      </c>
      <c r="L6">
        <f t="shared" si="1"/>
        <v>300</v>
      </c>
      <c r="M6">
        <f t="shared" si="2"/>
        <v>9000</v>
      </c>
      <c r="N6">
        <f t="shared" si="3"/>
        <v>4500</v>
      </c>
      <c r="P6" s="11"/>
      <c r="Q6" s="12"/>
      <c r="R6" s="12"/>
      <c r="S6" s="12"/>
      <c r="T6" s="13"/>
      <c r="U6" s="14"/>
    </row>
    <row r="7" spans="1:22" x14ac:dyDescent="0.25">
      <c r="A7" s="6" t="s">
        <v>5</v>
      </c>
      <c r="B7" s="28">
        <v>5</v>
      </c>
      <c r="C7" s="29">
        <v>300</v>
      </c>
      <c r="D7" s="28">
        <v>10</v>
      </c>
      <c r="E7" s="29">
        <v>300</v>
      </c>
      <c r="F7" s="28">
        <v>15</v>
      </c>
      <c r="G7" s="29">
        <v>300</v>
      </c>
      <c r="H7" s="28">
        <v>30</v>
      </c>
      <c r="I7" s="29">
        <v>300</v>
      </c>
      <c r="K7">
        <f t="shared" si="0"/>
        <v>15</v>
      </c>
      <c r="L7">
        <f t="shared" si="1"/>
        <v>300</v>
      </c>
      <c r="M7">
        <f t="shared" si="2"/>
        <v>9000</v>
      </c>
      <c r="N7">
        <f t="shared" si="3"/>
        <v>4500</v>
      </c>
      <c r="P7" s="11"/>
      <c r="Q7" s="12"/>
      <c r="R7" s="12"/>
      <c r="S7" s="12"/>
      <c r="T7" s="13"/>
      <c r="U7" s="14"/>
    </row>
    <row r="8" spans="1:22" x14ac:dyDescent="0.25">
      <c r="A8" s="6" t="s">
        <v>6</v>
      </c>
      <c r="B8" s="28">
        <v>10</v>
      </c>
      <c r="C8" s="29">
        <v>300</v>
      </c>
      <c r="D8" s="28">
        <v>20</v>
      </c>
      <c r="E8" s="29">
        <v>300</v>
      </c>
      <c r="F8" s="28">
        <v>25</v>
      </c>
      <c r="G8" s="29">
        <v>300</v>
      </c>
      <c r="H8" s="28">
        <v>30</v>
      </c>
      <c r="I8" s="29">
        <v>300</v>
      </c>
      <c r="K8">
        <f t="shared" si="0"/>
        <v>21.25</v>
      </c>
      <c r="L8">
        <f t="shared" si="1"/>
        <v>300</v>
      </c>
      <c r="M8">
        <f t="shared" si="2"/>
        <v>9000</v>
      </c>
      <c r="N8">
        <f t="shared" si="3"/>
        <v>6375</v>
      </c>
      <c r="P8" s="20" t="s">
        <v>64</v>
      </c>
      <c r="Q8" s="12"/>
      <c r="R8" s="13">
        <f>R4</f>
        <v>22200</v>
      </c>
      <c r="S8" s="12"/>
      <c r="T8" s="13">
        <f>T4*0.5</f>
        <v>11100</v>
      </c>
      <c r="U8" s="14"/>
    </row>
    <row r="9" spans="1:22" ht="14.95" x14ac:dyDescent="0.25">
      <c r="A9" s="6" t="s">
        <v>7</v>
      </c>
      <c r="B9" s="28">
        <v>10</v>
      </c>
      <c r="C9" s="29">
        <v>300</v>
      </c>
      <c r="D9" s="30">
        <v>20</v>
      </c>
      <c r="E9" s="29">
        <v>300</v>
      </c>
      <c r="F9" s="28">
        <v>25</v>
      </c>
      <c r="G9" s="29">
        <v>300</v>
      </c>
      <c r="H9" s="28">
        <v>40</v>
      </c>
      <c r="I9" s="29">
        <v>300</v>
      </c>
      <c r="K9">
        <f t="shared" si="0"/>
        <v>23.75</v>
      </c>
      <c r="L9">
        <f t="shared" si="1"/>
        <v>300</v>
      </c>
      <c r="M9">
        <f t="shared" si="2"/>
        <v>12000</v>
      </c>
      <c r="N9">
        <f t="shared" si="3"/>
        <v>7125</v>
      </c>
      <c r="P9" s="11"/>
      <c r="Q9" s="12"/>
      <c r="R9" s="12"/>
      <c r="S9" s="12"/>
      <c r="T9" s="13"/>
      <c r="U9" s="14"/>
    </row>
    <row r="10" spans="1:22" ht="14.95" x14ac:dyDescent="0.25">
      <c r="A10" s="6" t="s">
        <v>8</v>
      </c>
      <c r="B10" s="28">
        <v>10</v>
      </c>
      <c r="C10" s="29">
        <v>300</v>
      </c>
      <c r="D10" s="28">
        <v>20</v>
      </c>
      <c r="E10" s="29">
        <v>300</v>
      </c>
      <c r="F10" s="28">
        <v>25</v>
      </c>
      <c r="G10" s="29">
        <v>300</v>
      </c>
      <c r="H10" s="28">
        <v>40</v>
      </c>
      <c r="I10" s="29">
        <v>300</v>
      </c>
      <c r="K10">
        <f t="shared" si="0"/>
        <v>23.75</v>
      </c>
      <c r="L10">
        <f t="shared" si="1"/>
        <v>300</v>
      </c>
      <c r="M10">
        <f t="shared" si="2"/>
        <v>12000</v>
      </c>
      <c r="N10">
        <f t="shared" si="3"/>
        <v>7125</v>
      </c>
      <c r="P10" s="11"/>
      <c r="Q10" s="12"/>
      <c r="R10" s="12"/>
      <c r="S10" s="12"/>
      <c r="T10" s="13"/>
      <c r="U10" s="14"/>
    </row>
    <row r="11" spans="1:22" ht="14.95" x14ac:dyDescent="0.25">
      <c r="A11" s="6" t="s">
        <v>9</v>
      </c>
      <c r="B11" s="28">
        <v>10</v>
      </c>
      <c r="C11" s="29">
        <v>300</v>
      </c>
      <c r="D11" s="28">
        <v>20</v>
      </c>
      <c r="E11" s="29">
        <v>300</v>
      </c>
      <c r="F11" s="28">
        <v>25</v>
      </c>
      <c r="G11" s="29">
        <v>300</v>
      </c>
      <c r="H11" s="28">
        <v>50</v>
      </c>
      <c r="I11" s="29">
        <v>300</v>
      </c>
      <c r="K11">
        <f t="shared" si="0"/>
        <v>26.25</v>
      </c>
      <c r="L11">
        <f t="shared" si="1"/>
        <v>300</v>
      </c>
      <c r="M11">
        <f t="shared" si="2"/>
        <v>15000</v>
      </c>
      <c r="N11">
        <f t="shared" si="3"/>
        <v>7875</v>
      </c>
      <c r="P11" s="11"/>
      <c r="Q11" s="12"/>
      <c r="R11" s="12"/>
      <c r="S11" s="12"/>
      <c r="T11" s="13"/>
      <c r="U11" s="14"/>
      <c r="V11" s="1"/>
    </row>
    <row r="12" spans="1:22" ht="14.95" x14ac:dyDescent="0.25">
      <c r="A12" s="6" t="s">
        <v>10</v>
      </c>
      <c r="B12" s="28">
        <v>10</v>
      </c>
      <c r="C12" s="29">
        <v>300</v>
      </c>
      <c r="D12" s="28">
        <v>20</v>
      </c>
      <c r="E12" s="29">
        <v>300</v>
      </c>
      <c r="F12" s="28">
        <v>25</v>
      </c>
      <c r="G12" s="29">
        <v>300</v>
      </c>
      <c r="H12" s="28">
        <v>60</v>
      </c>
      <c r="I12" s="29">
        <v>300</v>
      </c>
      <c r="K12">
        <f t="shared" si="0"/>
        <v>28.75</v>
      </c>
      <c r="L12">
        <f t="shared" si="1"/>
        <v>300</v>
      </c>
      <c r="M12">
        <f t="shared" si="2"/>
        <v>18000</v>
      </c>
      <c r="N12">
        <f t="shared" si="3"/>
        <v>8625</v>
      </c>
      <c r="P12" s="20" t="s">
        <v>65</v>
      </c>
      <c r="Q12" s="12"/>
      <c r="R12" s="13">
        <f>SUM(N2:N25)/20*2</f>
        <v>24712.5</v>
      </c>
      <c r="S12" s="12"/>
      <c r="T12" s="13">
        <f>R12*0.75</f>
        <v>18534.375</v>
      </c>
      <c r="U12" s="14"/>
    </row>
    <row r="13" spans="1:22" ht="14.95" x14ac:dyDescent="0.25">
      <c r="A13" s="6" t="s">
        <v>11</v>
      </c>
      <c r="B13" s="28">
        <v>10</v>
      </c>
      <c r="C13" s="29">
        <v>300</v>
      </c>
      <c r="D13" s="39">
        <v>20</v>
      </c>
      <c r="E13" s="29">
        <v>300</v>
      </c>
      <c r="F13" s="28">
        <v>25</v>
      </c>
      <c r="G13" s="29">
        <v>300</v>
      </c>
      <c r="H13" s="28">
        <v>70</v>
      </c>
      <c r="I13" s="29">
        <v>300</v>
      </c>
      <c r="K13">
        <f t="shared" si="0"/>
        <v>31.25</v>
      </c>
      <c r="L13">
        <f t="shared" si="1"/>
        <v>300</v>
      </c>
      <c r="M13">
        <f t="shared" si="2"/>
        <v>21000</v>
      </c>
      <c r="N13">
        <f t="shared" si="3"/>
        <v>9375</v>
      </c>
      <c r="P13" s="11"/>
      <c r="Q13" s="12"/>
      <c r="R13" s="12"/>
      <c r="S13" s="12"/>
      <c r="T13" s="13"/>
      <c r="U13" s="14"/>
    </row>
    <row r="14" spans="1:22" ht="14.95" x14ac:dyDescent="0.25">
      <c r="A14" s="6" t="s">
        <v>12</v>
      </c>
      <c r="B14" s="28">
        <v>10</v>
      </c>
      <c r="C14" s="29">
        <v>300</v>
      </c>
      <c r="D14" s="28">
        <v>20</v>
      </c>
      <c r="E14" s="29">
        <v>300</v>
      </c>
      <c r="F14" s="28">
        <v>30</v>
      </c>
      <c r="G14" s="29">
        <v>300</v>
      </c>
      <c r="H14" s="28">
        <v>80</v>
      </c>
      <c r="I14" s="29">
        <v>300</v>
      </c>
      <c r="K14">
        <f t="shared" si="0"/>
        <v>35</v>
      </c>
      <c r="L14">
        <f t="shared" si="1"/>
        <v>300</v>
      </c>
      <c r="M14">
        <f t="shared" si="2"/>
        <v>24000</v>
      </c>
      <c r="N14">
        <f t="shared" si="3"/>
        <v>10500</v>
      </c>
      <c r="P14" s="11"/>
      <c r="Q14" s="12"/>
      <c r="R14" s="12"/>
      <c r="S14" s="12"/>
      <c r="T14" s="13"/>
      <c r="U14" s="14"/>
    </row>
    <row r="15" spans="1:22" ht="14.95" x14ac:dyDescent="0.25">
      <c r="A15" s="6" t="s">
        <v>13</v>
      </c>
      <c r="B15" s="28">
        <v>20</v>
      </c>
      <c r="C15" s="29">
        <v>300</v>
      </c>
      <c r="D15" s="28">
        <v>30</v>
      </c>
      <c r="E15" s="29">
        <v>300</v>
      </c>
      <c r="F15" s="28">
        <v>35</v>
      </c>
      <c r="G15" s="29">
        <v>300</v>
      </c>
      <c r="H15" s="28">
        <v>95</v>
      </c>
      <c r="I15" s="29">
        <v>300</v>
      </c>
      <c r="K15">
        <f t="shared" si="0"/>
        <v>45</v>
      </c>
      <c r="L15">
        <f t="shared" si="1"/>
        <v>300</v>
      </c>
      <c r="M15">
        <f t="shared" si="2"/>
        <v>28500</v>
      </c>
      <c r="N15">
        <f t="shared" si="3"/>
        <v>13500</v>
      </c>
      <c r="P15" s="11"/>
      <c r="Q15" s="12"/>
      <c r="R15" s="12"/>
      <c r="S15" s="12"/>
      <c r="T15" s="13"/>
      <c r="U15" s="14"/>
    </row>
    <row r="16" spans="1:22" ht="14.95" x14ac:dyDescent="0.25">
      <c r="A16" s="6" t="s">
        <v>14</v>
      </c>
      <c r="B16" s="28">
        <v>20</v>
      </c>
      <c r="C16" s="29">
        <v>300</v>
      </c>
      <c r="D16" s="28">
        <v>30</v>
      </c>
      <c r="E16" s="29">
        <v>300</v>
      </c>
      <c r="F16" s="28">
        <v>70</v>
      </c>
      <c r="G16" s="29">
        <v>300</v>
      </c>
      <c r="H16" s="28">
        <v>100</v>
      </c>
      <c r="I16" s="29">
        <v>300</v>
      </c>
      <c r="K16">
        <f t="shared" si="0"/>
        <v>55</v>
      </c>
      <c r="L16">
        <f t="shared" si="1"/>
        <v>300</v>
      </c>
      <c r="M16">
        <f t="shared" si="2"/>
        <v>30000</v>
      </c>
      <c r="N16">
        <f t="shared" si="3"/>
        <v>16500</v>
      </c>
      <c r="P16" s="20" t="s">
        <v>25</v>
      </c>
      <c r="Q16" s="12"/>
      <c r="R16" s="13">
        <f>SUM(N2:N25)/20</f>
        <v>12356.25</v>
      </c>
      <c r="S16" s="12"/>
      <c r="T16" s="13">
        <f>R16*0.5</f>
        <v>6178.125</v>
      </c>
      <c r="U16" s="14"/>
    </row>
    <row r="17" spans="1:21" ht="14.95" x14ac:dyDescent="0.25">
      <c r="A17" s="6" t="s">
        <v>15</v>
      </c>
      <c r="B17" s="30">
        <v>25</v>
      </c>
      <c r="C17" s="29">
        <v>300</v>
      </c>
      <c r="D17" s="28">
        <v>35</v>
      </c>
      <c r="E17" s="29">
        <v>300</v>
      </c>
      <c r="F17" s="28">
        <v>70</v>
      </c>
      <c r="G17" s="29">
        <v>300</v>
      </c>
      <c r="H17" s="28">
        <v>120</v>
      </c>
      <c r="I17" s="29">
        <v>300</v>
      </c>
      <c r="K17">
        <f t="shared" si="0"/>
        <v>62.5</v>
      </c>
      <c r="L17">
        <f t="shared" si="1"/>
        <v>300</v>
      </c>
      <c r="M17">
        <f t="shared" si="2"/>
        <v>36000</v>
      </c>
      <c r="N17">
        <f t="shared" si="3"/>
        <v>18750</v>
      </c>
      <c r="P17" s="11"/>
      <c r="Q17" s="12"/>
      <c r="R17" s="12"/>
      <c r="S17" s="12"/>
      <c r="T17" s="13"/>
      <c r="U17" s="14"/>
    </row>
    <row r="18" spans="1:21" ht="14.95" x14ac:dyDescent="0.25">
      <c r="A18" s="6" t="s">
        <v>16</v>
      </c>
      <c r="B18" s="30">
        <v>40</v>
      </c>
      <c r="C18" s="29">
        <v>300</v>
      </c>
      <c r="D18" s="28">
        <v>50</v>
      </c>
      <c r="E18" s="29">
        <v>300</v>
      </c>
      <c r="F18" s="33">
        <v>85</v>
      </c>
      <c r="G18" s="29">
        <v>300</v>
      </c>
      <c r="H18" s="28">
        <v>120</v>
      </c>
      <c r="I18" s="29">
        <v>300</v>
      </c>
      <c r="K18">
        <f t="shared" si="0"/>
        <v>73.75</v>
      </c>
      <c r="L18">
        <f t="shared" si="1"/>
        <v>300</v>
      </c>
      <c r="M18">
        <f t="shared" si="2"/>
        <v>36000</v>
      </c>
      <c r="N18">
        <f t="shared" si="3"/>
        <v>22125</v>
      </c>
      <c r="P18" s="11"/>
      <c r="Q18" s="12"/>
      <c r="R18" s="12"/>
      <c r="S18" s="12"/>
      <c r="T18" s="13"/>
      <c r="U18" s="14"/>
    </row>
    <row r="19" spans="1:21" ht="14.95" x14ac:dyDescent="0.25">
      <c r="A19" s="6" t="s">
        <v>17</v>
      </c>
      <c r="B19" s="28">
        <v>40</v>
      </c>
      <c r="C19" s="29">
        <v>300</v>
      </c>
      <c r="D19" s="28">
        <v>50</v>
      </c>
      <c r="E19" s="29">
        <v>300</v>
      </c>
      <c r="F19" s="33">
        <v>85</v>
      </c>
      <c r="G19" s="29">
        <v>300</v>
      </c>
      <c r="H19" s="28">
        <v>120</v>
      </c>
      <c r="I19" s="29">
        <v>300</v>
      </c>
      <c r="K19">
        <f t="shared" si="0"/>
        <v>73.75</v>
      </c>
      <c r="L19">
        <f t="shared" si="1"/>
        <v>300</v>
      </c>
      <c r="M19">
        <f t="shared" si="2"/>
        <v>36000</v>
      </c>
      <c r="N19">
        <f t="shared" si="3"/>
        <v>22125</v>
      </c>
      <c r="P19" s="11"/>
      <c r="Q19" s="12"/>
      <c r="R19" s="12"/>
      <c r="S19" s="12"/>
      <c r="T19" s="13"/>
      <c r="U19" s="14"/>
    </row>
    <row r="20" spans="1:21" ht="14.95" x14ac:dyDescent="0.25">
      <c r="A20" s="6" t="s">
        <v>18</v>
      </c>
      <c r="B20" s="28">
        <v>40</v>
      </c>
      <c r="C20" s="29">
        <v>300</v>
      </c>
      <c r="D20" s="28">
        <v>45</v>
      </c>
      <c r="E20" s="29">
        <v>300</v>
      </c>
      <c r="F20" s="33">
        <v>80</v>
      </c>
      <c r="G20" s="29">
        <v>300</v>
      </c>
      <c r="H20" s="28">
        <v>100</v>
      </c>
      <c r="I20" s="29">
        <v>300</v>
      </c>
      <c r="K20">
        <f t="shared" si="0"/>
        <v>66.25</v>
      </c>
      <c r="L20">
        <f t="shared" si="1"/>
        <v>300</v>
      </c>
      <c r="M20">
        <f t="shared" si="2"/>
        <v>30000</v>
      </c>
      <c r="N20">
        <f t="shared" si="3"/>
        <v>19875</v>
      </c>
      <c r="P20" s="20" t="s">
        <v>26</v>
      </c>
      <c r="Q20" s="12"/>
      <c r="R20" s="12"/>
      <c r="S20" s="12"/>
      <c r="T20" s="13"/>
      <c r="U20" s="14"/>
    </row>
    <row r="21" spans="1:21" ht="14.95" x14ac:dyDescent="0.25">
      <c r="A21" s="6" t="s">
        <v>19</v>
      </c>
      <c r="B21" s="28">
        <v>35</v>
      </c>
      <c r="C21" s="29">
        <v>300</v>
      </c>
      <c r="D21" s="28">
        <v>35</v>
      </c>
      <c r="E21" s="29">
        <v>300</v>
      </c>
      <c r="F21" s="33">
        <v>70</v>
      </c>
      <c r="G21" s="29">
        <v>300</v>
      </c>
      <c r="H21" s="28">
        <v>100</v>
      </c>
      <c r="I21" s="29">
        <v>300</v>
      </c>
      <c r="K21">
        <f t="shared" si="0"/>
        <v>60</v>
      </c>
      <c r="L21">
        <f t="shared" si="1"/>
        <v>300</v>
      </c>
      <c r="M21">
        <f t="shared" si="2"/>
        <v>30000</v>
      </c>
      <c r="N21">
        <f t="shared" si="3"/>
        <v>18000</v>
      </c>
      <c r="P21" s="11"/>
      <c r="Q21" s="12"/>
      <c r="R21" s="12"/>
      <c r="S21" s="12"/>
      <c r="T21" s="13"/>
      <c r="U21" s="14"/>
    </row>
    <row r="22" spans="1:21" ht="15.8" thickBot="1" x14ac:dyDescent="0.3">
      <c r="A22" s="6" t="s">
        <v>20</v>
      </c>
      <c r="B22" s="28">
        <v>20</v>
      </c>
      <c r="C22" s="29">
        <v>300</v>
      </c>
      <c r="D22" s="28">
        <v>30</v>
      </c>
      <c r="E22" s="29">
        <v>300</v>
      </c>
      <c r="F22" s="28">
        <v>70</v>
      </c>
      <c r="G22" s="29">
        <v>300</v>
      </c>
      <c r="H22" s="28">
        <v>95</v>
      </c>
      <c r="I22" s="29">
        <v>300</v>
      </c>
      <c r="K22">
        <f t="shared" si="0"/>
        <v>53.75</v>
      </c>
      <c r="L22">
        <f t="shared" si="1"/>
        <v>300</v>
      </c>
      <c r="M22">
        <f t="shared" si="2"/>
        <v>28500</v>
      </c>
      <c r="N22">
        <f t="shared" si="3"/>
        <v>16125</v>
      </c>
      <c r="P22" s="15"/>
      <c r="Q22" s="16"/>
      <c r="R22" s="16"/>
      <c r="S22" s="16"/>
      <c r="T22" s="17"/>
      <c r="U22" s="18"/>
    </row>
    <row r="23" spans="1:21" ht="14.95" x14ac:dyDescent="0.25">
      <c r="A23" s="6" t="s">
        <v>21</v>
      </c>
      <c r="B23" s="28">
        <v>20</v>
      </c>
      <c r="C23" s="29">
        <v>300</v>
      </c>
      <c r="D23" s="28">
        <v>20</v>
      </c>
      <c r="E23" s="29">
        <v>300</v>
      </c>
      <c r="F23" s="28">
        <v>25</v>
      </c>
      <c r="G23" s="29">
        <v>300</v>
      </c>
      <c r="H23" s="28">
        <v>40</v>
      </c>
      <c r="I23" s="29">
        <v>300</v>
      </c>
      <c r="K23">
        <f t="shared" si="0"/>
        <v>26.25</v>
      </c>
      <c r="L23">
        <f t="shared" si="1"/>
        <v>300</v>
      </c>
      <c r="M23">
        <f t="shared" si="2"/>
        <v>12000</v>
      </c>
      <c r="N23">
        <f t="shared" si="3"/>
        <v>7875</v>
      </c>
    </row>
    <row r="24" spans="1:21" ht="14.95" x14ac:dyDescent="0.25">
      <c r="A24" s="6" t="s">
        <v>22</v>
      </c>
      <c r="B24" s="28">
        <v>10</v>
      </c>
      <c r="C24" s="29">
        <v>300</v>
      </c>
      <c r="D24" s="28">
        <v>10</v>
      </c>
      <c r="E24" s="29">
        <v>300</v>
      </c>
      <c r="F24" s="28">
        <v>15</v>
      </c>
      <c r="G24" s="29">
        <v>300</v>
      </c>
      <c r="H24" s="28">
        <v>30</v>
      </c>
      <c r="I24" s="29">
        <v>300</v>
      </c>
      <c r="K24">
        <f t="shared" si="0"/>
        <v>16.25</v>
      </c>
      <c r="L24">
        <f t="shared" si="1"/>
        <v>300</v>
      </c>
      <c r="M24">
        <f t="shared" si="2"/>
        <v>9000</v>
      </c>
      <c r="N24">
        <f t="shared" si="3"/>
        <v>4875</v>
      </c>
    </row>
    <row r="25" spans="1:21" ht="14.95" x14ac:dyDescent="0.25">
      <c r="A25" s="43" t="s">
        <v>23</v>
      </c>
      <c r="B25" s="31">
        <v>10</v>
      </c>
      <c r="C25" s="32">
        <v>300</v>
      </c>
      <c r="D25" s="31">
        <v>10</v>
      </c>
      <c r="E25" s="32">
        <v>300</v>
      </c>
      <c r="F25" s="31">
        <v>15</v>
      </c>
      <c r="G25" s="32">
        <v>300</v>
      </c>
      <c r="H25" s="31">
        <v>30</v>
      </c>
      <c r="I25" s="32">
        <v>300</v>
      </c>
      <c r="K25">
        <f t="shared" si="0"/>
        <v>16.25</v>
      </c>
      <c r="L25">
        <f t="shared" si="1"/>
        <v>300</v>
      </c>
      <c r="M25">
        <f t="shared" si="2"/>
        <v>9000</v>
      </c>
      <c r="N25">
        <f t="shared" si="3"/>
        <v>4875</v>
      </c>
    </row>
    <row r="26" spans="1:21" ht="14.95" x14ac:dyDescent="0.25">
      <c r="M26" s="38" t="s">
        <v>49</v>
      </c>
      <c r="N26" s="38"/>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T12" sqref="T12"/>
    </sheetView>
  </sheetViews>
  <sheetFormatPr defaultRowHeight="14.3" x14ac:dyDescent="0.25"/>
  <cols>
    <col min="1" max="1" width="8.875" customWidth="1"/>
    <col min="2" max="10" width="10.625" customWidth="1"/>
    <col min="11" max="11" width="12.375" bestFit="1" customWidth="1"/>
    <col min="12" max="12" width="12.375" customWidth="1"/>
    <col min="13" max="14" width="16.625" customWidth="1"/>
    <col min="15" max="17" width="8.875" customWidth="1"/>
    <col min="18" max="18" width="14" bestFit="1" customWidth="1"/>
    <col min="19" max="19" width="8.875" customWidth="1"/>
    <col min="20" max="20" width="15.625" bestFit="1" customWidth="1"/>
    <col min="21" max="21" width="8.875" customWidth="1"/>
    <col min="22" max="22" width="15" bestFit="1" customWidth="1"/>
  </cols>
  <sheetData>
    <row r="1" spans="1:22" ht="29.25" thickBot="1" x14ac:dyDescent="0.3">
      <c r="A1" s="6"/>
      <c r="B1" s="34" t="s">
        <v>40</v>
      </c>
      <c r="C1" s="35" t="s">
        <v>48</v>
      </c>
      <c r="D1" s="34" t="s">
        <v>41</v>
      </c>
      <c r="E1" s="35" t="s">
        <v>42</v>
      </c>
      <c r="F1" s="34" t="s">
        <v>43</v>
      </c>
      <c r="G1" s="35" t="s">
        <v>44</v>
      </c>
      <c r="H1" s="34" t="s">
        <v>45</v>
      </c>
      <c r="I1" s="35" t="s">
        <v>46</v>
      </c>
      <c r="J1" s="6"/>
      <c r="K1" s="6" t="s">
        <v>27</v>
      </c>
      <c r="L1" s="6" t="s">
        <v>34</v>
      </c>
      <c r="M1" s="7" t="s">
        <v>62</v>
      </c>
      <c r="N1" s="7" t="s">
        <v>63</v>
      </c>
    </row>
    <row r="2" spans="1:22" x14ac:dyDescent="0.25">
      <c r="A2" s="41" t="s">
        <v>0</v>
      </c>
      <c r="B2" s="26">
        <v>20</v>
      </c>
      <c r="C2" s="27">
        <v>300</v>
      </c>
      <c r="D2" s="26">
        <v>15</v>
      </c>
      <c r="E2" s="27">
        <v>300</v>
      </c>
      <c r="F2" s="26">
        <v>10</v>
      </c>
      <c r="G2" s="27">
        <v>300</v>
      </c>
      <c r="H2" s="26">
        <v>5</v>
      </c>
      <c r="I2" s="27">
        <v>300</v>
      </c>
      <c r="K2">
        <f t="shared" ref="K2:K25" si="0">AVERAGE(B2,D2,F2,H2)</f>
        <v>12.5</v>
      </c>
      <c r="L2">
        <f t="shared" ref="L2:L25" si="1">AVERAGE(C2,E2,G2,I2)</f>
        <v>300</v>
      </c>
      <c r="M2">
        <f t="shared" ref="M2:M25" si="2">I2*H2</f>
        <v>1500</v>
      </c>
      <c r="N2">
        <f t="shared" ref="N2:N25" si="3">L2*K2</f>
        <v>3750</v>
      </c>
      <c r="P2" s="8"/>
      <c r="Q2" s="9"/>
      <c r="R2" s="23" t="s">
        <v>33</v>
      </c>
      <c r="S2" s="24"/>
      <c r="T2" s="23" t="s">
        <v>29</v>
      </c>
      <c r="U2" s="10"/>
    </row>
    <row r="3" spans="1:22" x14ac:dyDescent="0.25">
      <c r="A3" s="6" t="s">
        <v>1</v>
      </c>
      <c r="B3" s="28">
        <v>20</v>
      </c>
      <c r="C3" s="29">
        <v>300</v>
      </c>
      <c r="D3" s="28">
        <v>15</v>
      </c>
      <c r="E3" s="29">
        <v>300</v>
      </c>
      <c r="F3" s="28">
        <v>10</v>
      </c>
      <c r="G3" s="29">
        <v>300</v>
      </c>
      <c r="H3" s="28">
        <v>5</v>
      </c>
      <c r="I3" s="29">
        <v>300</v>
      </c>
      <c r="K3">
        <f t="shared" si="0"/>
        <v>12.5</v>
      </c>
      <c r="L3">
        <f t="shared" si="1"/>
        <v>300</v>
      </c>
      <c r="M3">
        <f t="shared" si="2"/>
        <v>1500</v>
      </c>
      <c r="N3">
        <f t="shared" si="3"/>
        <v>3750</v>
      </c>
      <c r="P3" s="11"/>
      <c r="Q3" s="12"/>
      <c r="R3" s="13"/>
      <c r="S3" s="12"/>
      <c r="T3" s="13"/>
      <c r="U3" s="14"/>
    </row>
    <row r="4" spans="1:22" x14ac:dyDescent="0.25">
      <c r="A4" s="6" t="s">
        <v>2</v>
      </c>
      <c r="B4" s="28">
        <v>30</v>
      </c>
      <c r="C4" s="29">
        <v>300</v>
      </c>
      <c r="D4" s="28">
        <v>15</v>
      </c>
      <c r="E4" s="29">
        <v>300</v>
      </c>
      <c r="F4" s="28">
        <v>10</v>
      </c>
      <c r="G4" s="29">
        <v>300</v>
      </c>
      <c r="H4" s="28">
        <v>5</v>
      </c>
      <c r="I4" s="29">
        <v>300</v>
      </c>
      <c r="K4">
        <f t="shared" si="0"/>
        <v>15</v>
      </c>
      <c r="L4">
        <f t="shared" si="1"/>
        <v>300</v>
      </c>
      <c r="M4">
        <f t="shared" si="2"/>
        <v>1500</v>
      </c>
      <c r="N4">
        <f t="shared" si="3"/>
        <v>4500</v>
      </c>
      <c r="P4" s="20" t="s">
        <v>24</v>
      </c>
      <c r="Q4" s="12"/>
      <c r="R4" s="13">
        <f>SUM($M$2:$M$25)/20</f>
        <v>5700</v>
      </c>
      <c r="S4" s="12"/>
      <c r="T4" s="13">
        <f>SUM($M$2:$M$25)/20</f>
        <v>5700</v>
      </c>
      <c r="U4" s="14"/>
    </row>
    <row r="5" spans="1:22" x14ac:dyDescent="0.25">
      <c r="A5" s="6" t="s">
        <v>3</v>
      </c>
      <c r="B5" s="28">
        <v>30</v>
      </c>
      <c r="C5" s="29">
        <v>300</v>
      </c>
      <c r="D5" s="28">
        <v>15</v>
      </c>
      <c r="E5" s="29">
        <v>300</v>
      </c>
      <c r="F5" s="28">
        <v>10</v>
      </c>
      <c r="G5" s="29">
        <v>300</v>
      </c>
      <c r="H5" s="28">
        <v>5</v>
      </c>
      <c r="I5" s="29">
        <v>300</v>
      </c>
      <c r="K5">
        <f t="shared" si="0"/>
        <v>15</v>
      </c>
      <c r="L5">
        <f t="shared" si="1"/>
        <v>300</v>
      </c>
      <c r="M5">
        <f t="shared" si="2"/>
        <v>1500</v>
      </c>
      <c r="N5">
        <f t="shared" si="3"/>
        <v>4500</v>
      </c>
      <c r="P5" s="11"/>
      <c r="Q5" s="12"/>
      <c r="R5" s="12"/>
      <c r="S5" s="12"/>
      <c r="T5" s="13"/>
      <c r="U5" s="14"/>
    </row>
    <row r="6" spans="1:22" x14ac:dyDescent="0.25">
      <c r="A6" s="6" t="s">
        <v>4</v>
      </c>
      <c r="B6" s="28">
        <v>30</v>
      </c>
      <c r="C6" s="29">
        <v>300</v>
      </c>
      <c r="D6" s="28">
        <v>15</v>
      </c>
      <c r="E6" s="29">
        <v>300</v>
      </c>
      <c r="F6" s="28">
        <v>10</v>
      </c>
      <c r="G6" s="29">
        <v>300</v>
      </c>
      <c r="H6" s="28">
        <v>5</v>
      </c>
      <c r="I6" s="29">
        <v>300</v>
      </c>
      <c r="K6">
        <f t="shared" si="0"/>
        <v>15</v>
      </c>
      <c r="L6">
        <f t="shared" si="1"/>
        <v>300</v>
      </c>
      <c r="M6">
        <f t="shared" si="2"/>
        <v>1500</v>
      </c>
      <c r="N6">
        <f t="shared" si="3"/>
        <v>4500</v>
      </c>
      <c r="P6" s="11"/>
      <c r="Q6" s="12"/>
      <c r="R6" s="12"/>
      <c r="S6" s="12"/>
      <c r="T6" s="13"/>
      <c r="U6" s="14"/>
    </row>
    <row r="7" spans="1:22" x14ac:dyDescent="0.25">
      <c r="A7" s="6" t="s">
        <v>5</v>
      </c>
      <c r="B7" s="28">
        <v>30</v>
      </c>
      <c r="C7" s="29">
        <v>300</v>
      </c>
      <c r="D7" s="28">
        <v>15</v>
      </c>
      <c r="E7" s="29">
        <v>300</v>
      </c>
      <c r="F7" s="28">
        <v>10</v>
      </c>
      <c r="G7" s="29">
        <v>300</v>
      </c>
      <c r="H7" s="28">
        <v>5</v>
      </c>
      <c r="I7" s="29">
        <v>300</v>
      </c>
      <c r="K7">
        <f t="shared" si="0"/>
        <v>15</v>
      </c>
      <c r="L7">
        <f t="shared" si="1"/>
        <v>300</v>
      </c>
      <c r="M7">
        <f t="shared" si="2"/>
        <v>1500</v>
      </c>
      <c r="N7">
        <f t="shared" si="3"/>
        <v>4500</v>
      </c>
      <c r="P7" s="11"/>
      <c r="Q7" s="12"/>
      <c r="R7" s="12"/>
      <c r="S7" s="12"/>
      <c r="T7" s="13"/>
      <c r="U7" s="14"/>
    </row>
    <row r="8" spans="1:22" x14ac:dyDescent="0.25">
      <c r="A8" s="6" t="s">
        <v>6</v>
      </c>
      <c r="B8" s="28">
        <v>30</v>
      </c>
      <c r="C8" s="29">
        <v>300</v>
      </c>
      <c r="D8" s="28">
        <v>25</v>
      </c>
      <c r="E8" s="29">
        <v>300</v>
      </c>
      <c r="F8" s="28">
        <v>20</v>
      </c>
      <c r="G8" s="29">
        <v>300</v>
      </c>
      <c r="H8" s="28">
        <v>10</v>
      </c>
      <c r="I8" s="29">
        <v>300</v>
      </c>
      <c r="K8">
        <f t="shared" si="0"/>
        <v>21.25</v>
      </c>
      <c r="L8">
        <f t="shared" si="1"/>
        <v>300</v>
      </c>
      <c r="M8">
        <f t="shared" si="2"/>
        <v>3000</v>
      </c>
      <c r="N8">
        <f t="shared" si="3"/>
        <v>6375</v>
      </c>
      <c r="P8" s="20" t="s">
        <v>64</v>
      </c>
      <c r="Q8" s="12"/>
      <c r="R8" s="13">
        <f>R4</f>
        <v>5700</v>
      </c>
      <c r="S8" s="12"/>
      <c r="T8" s="13">
        <f>T4*0.5</f>
        <v>2850</v>
      </c>
      <c r="U8" s="14"/>
    </row>
    <row r="9" spans="1:22" ht="14.95" x14ac:dyDescent="0.25">
      <c r="A9" s="6" t="s">
        <v>7</v>
      </c>
      <c r="B9" s="28">
        <v>40</v>
      </c>
      <c r="C9" s="29">
        <v>300</v>
      </c>
      <c r="D9" s="30">
        <v>25</v>
      </c>
      <c r="E9" s="29">
        <v>300</v>
      </c>
      <c r="F9" s="28">
        <v>20</v>
      </c>
      <c r="G9" s="29">
        <v>300</v>
      </c>
      <c r="H9" s="28">
        <v>10</v>
      </c>
      <c r="I9" s="29">
        <v>300</v>
      </c>
      <c r="K9">
        <f t="shared" si="0"/>
        <v>23.75</v>
      </c>
      <c r="L9">
        <f t="shared" si="1"/>
        <v>300</v>
      </c>
      <c r="M9">
        <f t="shared" si="2"/>
        <v>3000</v>
      </c>
      <c r="N9">
        <f t="shared" si="3"/>
        <v>7125</v>
      </c>
      <c r="P9" s="11"/>
      <c r="Q9" s="12"/>
      <c r="R9" s="12"/>
      <c r="S9" s="12"/>
      <c r="T9" s="13"/>
      <c r="U9" s="14"/>
    </row>
    <row r="10" spans="1:22" ht="14.95" x14ac:dyDescent="0.25">
      <c r="A10" s="6" t="s">
        <v>8</v>
      </c>
      <c r="B10" s="28">
        <v>40</v>
      </c>
      <c r="C10" s="29">
        <v>300</v>
      </c>
      <c r="D10" s="28">
        <v>25</v>
      </c>
      <c r="E10" s="29">
        <v>300</v>
      </c>
      <c r="F10" s="28">
        <v>20</v>
      </c>
      <c r="G10" s="29">
        <v>300</v>
      </c>
      <c r="H10" s="28">
        <v>10</v>
      </c>
      <c r="I10" s="29">
        <v>300</v>
      </c>
      <c r="K10">
        <f t="shared" si="0"/>
        <v>23.75</v>
      </c>
      <c r="L10">
        <f t="shared" si="1"/>
        <v>300</v>
      </c>
      <c r="M10">
        <f t="shared" si="2"/>
        <v>3000</v>
      </c>
      <c r="N10">
        <f t="shared" si="3"/>
        <v>7125</v>
      </c>
      <c r="P10" s="11"/>
      <c r="Q10" s="12"/>
      <c r="R10" s="12"/>
      <c r="S10" s="12"/>
      <c r="T10" s="13"/>
      <c r="U10" s="14"/>
    </row>
    <row r="11" spans="1:22" ht="14.95" x14ac:dyDescent="0.25">
      <c r="A11" s="6" t="s">
        <v>9</v>
      </c>
      <c r="B11" s="28">
        <v>50</v>
      </c>
      <c r="C11" s="29">
        <v>300</v>
      </c>
      <c r="D11" s="28">
        <v>25</v>
      </c>
      <c r="E11" s="29">
        <v>300</v>
      </c>
      <c r="F11" s="28">
        <v>20</v>
      </c>
      <c r="G11" s="29">
        <v>300</v>
      </c>
      <c r="H11" s="28">
        <v>10</v>
      </c>
      <c r="I11" s="29">
        <v>300</v>
      </c>
      <c r="K11">
        <f t="shared" si="0"/>
        <v>26.25</v>
      </c>
      <c r="L11">
        <f t="shared" si="1"/>
        <v>300</v>
      </c>
      <c r="M11">
        <f t="shared" si="2"/>
        <v>3000</v>
      </c>
      <c r="N11">
        <f t="shared" si="3"/>
        <v>7875</v>
      </c>
      <c r="P11" s="11"/>
      <c r="Q11" s="12"/>
      <c r="R11" s="12"/>
      <c r="S11" s="12"/>
      <c r="T11" s="13"/>
      <c r="U11" s="14"/>
      <c r="V11" s="1"/>
    </row>
    <row r="12" spans="1:22" ht="14.95" x14ac:dyDescent="0.25">
      <c r="A12" s="6" t="s">
        <v>10</v>
      </c>
      <c r="B12" s="28">
        <v>60</v>
      </c>
      <c r="C12" s="29">
        <v>300</v>
      </c>
      <c r="D12" s="28">
        <v>25</v>
      </c>
      <c r="E12" s="29">
        <v>300</v>
      </c>
      <c r="F12" s="28">
        <v>20</v>
      </c>
      <c r="G12" s="29">
        <v>300</v>
      </c>
      <c r="H12" s="28">
        <v>10</v>
      </c>
      <c r="I12" s="29">
        <v>300</v>
      </c>
      <c r="K12">
        <f t="shared" si="0"/>
        <v>28.75</v>
      </c>
      <c r="L12">
        <f t="shared" si="1"/>
        <v>300</v>
      </c>
      <c r="M12">
        <f t="shared" si="2"/>
        <v>3000</v>
      </c>
      <c r="N12">
        <f t="shared" si="3"/>
        <v>8625</v>
      </c>
      <c r="P12" s="20" t="s">
        <v>65</v>
      </c>
      <c r="Q12" s="12"/>
      <c r="R12" s="13">
        <f>SUM(N2:N25)/20*2</f>
        <v>24712.5</v>
      </c>
      <c r="S12" s="12"/>
      <c r="T12" s="13">
        <f>R12*0.75</f>
        <v>18534.375</v>
      </c>
      <c r="U12" s="14"/>
    </row>
    <row r="13" spans="1:22" ht="14.95" x14ac:dyDescent="0.25">
      <c r="A13" s="6" t="s">
        <v>11</v>
      </c>
      <c r="B13" s="28">
        <v>70</v>
      </c>
      <c r="C13" s="29">
        <v>300</v>
      </c>
      <c r="D13" s="28">
        <v>25</v>
      </c>
      <c r="E13" s="29">
        <v>300</v>
      </c>
      <c r="F13" s="28">
        <v>20</v>
      </c>
      <c r="G13" s="29">
        <v>300</v>
      </c>
      <c r="H13" s="28">
        <v>10</v>
      </c>
      <c r="I13" s="29">
        <v>300</v>
      </c>
      <c r="K13">
        <f t="shared" si="0"/>
        <v>31.25</v>
      </c>
      <c r="L13">
        <f t="shared" si="1"/>
        <v>300</v>
      </c>
      <c r="M13">
        <f t="shared" si="2"/>
        <v>3000</v>
      </c>
      <c r="N13">
        <f t="shared" si="3"/>
        <v>9375</v>
      </c>
      <c r="P13" s="11"/>
      <c r="Q13" s="12"/>
      <c r="R13" s="12"/>
      <c r="S13" s="12"/>
      <c r="T13" s="13"/>
      <c r="U13" s="14"/>
    </row>
    <row r="14" spans="1:22" ht="14.95" x14ac:dyDescent="0.25">
      <c r="A14" s="6" t="s">
        <v>12</v>
      </c>
      <c r="B14" s="28">
        <v>80</v>
      </c>
      <c r="C14" s="29">
        <v>300</v>
      </c>
      <c r="D14" s="28">
        <v>30</v>
      </c>
      <c r="E14" s="29">
        <v>300</v>
      </c>
      <c r="F14" s="28">
        <v>20</v>
      </c>
      <c r="G14" s="29">
        <v>300</v>
      </c>
      <c r="H14" s="28">
        <v>10</v>
      </c>
      <c r="I14" s="29">
        <v>300</v>
      </c>
      <c r="K14">
        <f t="shared" si="0"/>
        <v>35</v>
      </c>
      <c r="L14">
        <f t="shared" si="1"/>
        <v>300</v>
      </c>
      <c r="M14">
        <f t="shared" si="2"/>
        <v>3000</v>
      </c>
      <c r="N14">
        <f t="shared" si="3"/>
        <v>10500</v>
      </c>
      <c r="P14" s="11"/>
      <c r="Q14" s="12"/>
      <c r="R14" s="12"/>
      <c r="S14" s="12"/>
      <c r="T14" s="13"/>
      <c r="U14" s="14"/>
    </row>
    <row r="15" spans="1:22" ht="14.95" x14ac:dyDescent="0.25">
      <c r="A15" s="6" t="s">
        <v>13</v>
      </c>
      <c r="B15" s="28">
        <v>95</v>
      </c>
      <c r="C15" s="29">
        <v>300</v>
      </c>
      <c r="D15" s="28">
        <v>35</v>
      </c>
      <c r="E15" s="29">
        <v>300</v>
      </c>
      <c r="F15" s="28">
        <v>30</v>
      </c>
      <c r="G15" s="29">
        <v>300</v>
      </c>
      <c r="H15" s="28">
        <v>20</v>
      </c>
      <c r="I15" s="29">
        <v>300</v>
      </c>
      <c r="K15">
        <f t="shared" si="0"/>
        <v>45</v>
      </c>
      <c r="L15">
        <f t="shared" si="1"/>
        <v>300</v>
      </c>
      <c r="M15">
        <f t="shared" si="2"/>
        <v>6000</v>
      </c>
      <c r="N15">
        <f t="shared" si="3"/>
        <v>13500</v>
      </c>
      <c r="P15" s="11"/>
      <c r="Q15" s="12"/>
      <c r="R15" s="12"/>
      <c r="S15" s="12"/>
      <c r="T15" s="13"/>
      <c r="U15" s="14"/>
    </row>
    <row r="16" spans="1:22" ht="14.95" x14ac:dyDescent="0.25">
      <c r="A16" s="6" t="s">
        <v>14</v>
      </c>
      <c r="B16" s="28">
        <v>100</v>
      </c>
      <c r="C16" s="29">
        <v>300</v>
      </c>
      <c r="D16" s="28">
        <v>70</v>
      </c>
      <c r="E16" s="29">
        <v>300</v>
      </c>
      <c r="F16" s="28">
        <v>30</v>
      </c>
      <c r="G16" s="29">
        <v>300</v>
      </c>
      <c r="H16" s="28">
        <v>20</v>
      </c>
      <c r="I16" s="29">
        <v>300</v>
      </c>
      <c r="K16">
        <f t="shared" si="0"/>
        <v>55</v>
      </c>
      <c r="L16">
        <f t="shared" si="1"/>
        <v>300</v>
      </c>
      <c r="M16">
        <f t="shared" si="2"/>
        <v>6000</v>
      </c>
      <c r="N16">
        <f t="shared" si="3"/>
        <v>16500</v>
      </c>
      <c r="P16" s="20" t="s">
        <v>25</v>
      </c>
      <c r="Q16" s="12"/>
      <c r="R16" s="13">
        <f>SUM(N2:N25)/20</f>
        <v>12356.25</v>
      </c>
      <c r="S16" s="12"/>
      <c r="T16" s="13">
        <f>R16*0.5</f>
        <v>6178.125</v>
      </c>
      <c r="U16" s="14"/>
    </row>
    <row r="17" spans="1:21" ht="14.95" x14ac:dyDescent="0.25">
      <c r="A17" s="6" t="s">
        <v>15</v>
      </c>
      <c r="B17" s="30">
        <v>120</v>
      </c>
      <c r="C17" s="29">
        <v>300</v>
      </c>
      <c r="D17" s="28">
        <v>70</v>
      </c>
      <c r="E17" s="29">
        <v>300</v>
      </c>
      <c r="F17" s="28">
        <v>35</v>
      </c>
      <c r="G17" s="29">
        <v>300</v>
      </c>
      <c r="H17" s="28">
        <v>25</v>
      </c>
      <c r="I17" s="29">
        <v>300</v>
      </c>
      <c r="K17">
        <f t="shared" si="0"/>
        <v>62.5</v>
      </c>
      <c r="L17">
        <f t="shared" si="1"/>
        <v>300</v>
      </c>
      <c r="M17">
        <f t="shared" si="2"/>
        <v>7500</v>
      </c>
      <c r="N17">
        <f t="shared" si="3"/>
        <v>18750</v>
      </c>
      <c r="P17" s="11"/>
      <c r="Q17" s="12"/>
      <c r="R17" s="12"/>
      <c r="S17" s="12"/>
      <c r="T17" s="13"/>
      <c r="U17" s="14"/>
    </row>
    <row r="18" spans="1:21" ht="14.95" x14ac:dyDescent="0.25">
      <c r="A18" s="6" t="s">
        <v>16</v>
      </c>
      <c r="B18" s="30">
        <v>120</v>
      </c>
      <c r="C18" s="29">
        <v>300</v>
      </c>
      <c r="D18" s="28">
        <v>85</v>
      </c>
      <c r="E18" s="29">
        <v>300</v>
      </c>
      <c r="F18" s="33">
        <v>50</v>
      </c>
      <c r="G18" s="29">
        <v>300</v>
      </c>
      <c r="H18" s="28">
        <v>40</v>
      </c>
      <c r="I18" s="29">
        <v>300</v>
      </c>
      <c r="K18">
        <f t="shared" si="0"/>
        <v>73.75</v>
      </c>
      <c r="L18">
        <f t="shared" si="1"/>
        <v>300</v>
      </c>
      <c r="M18">
        <f t="shared" si="2"/>
        <v>12000</v>
      </c>
      <c r="N18">
        <f t="shared" si="3"/>
        <v>22125</v>
      </c>
      <c r="P18" s="11"/>
      <c r="Q18" s="12"/>
      <c r="R18" s="12"/>
      <c r="S18" s="12"/>
      <c r="T18" s="13"/>
      <c r="U18" s="14"/>
    </row>
    <row r="19" spans="1:21" ht="14.95" x14ac:dyDescent="0.25">
      <c r="A19" s="6" t="s">
        <v>17</v>
      </c>
      <c r="B19" s="28">
        <v>120</v>
      </c>
      <c r="C19" s="29">
        <v>300</v>
      </c>
      <c r="D19" s="28">
        <v>85</v>
      </c>
      <c r="E19" s="29">
        <v>300</v>
      </c>
      <c r="F19" s="33">
        <v>50</v>
      </c>
      <c r="G19" s="29">
        <v>300</v>
      </c>
      <c r="H19" s="28">
        <v>40</v>
      </c>
      <c r="I19" s="29">
        <v>300</v>
      </c>
      <c r="K19">
        <f t="shared" si="0"/>
        <v>73.75</v>
      </c>
      <c r="L19">
        <f t="shared" si="1"/>
        <v>300</v>
      </c>
      <c r="M19">
        <f t="shared" si="2"/>
        <v>12000</v>
      </c>
      <c r="N19">
        <f t="shared" si="3"/>
        <v>22125</v>
      </c>
      <c r="P19" s="11"/>
      <c r="Q19" s="12"/>
      <c r="R19" s="12"/>
      <c r="S19" s="12"/>
      <c r="T19" s="13"/>
      <c r="U19" s="14"/>
    </row>
    <row r="20" spans="1:21" ht="14.95" x14ac:dyDescent="0.25">
      <c r="A20" s="6" t="s">
        <v>18</v>
      </c>
      <c r="B20" s="28">
        <v>100</v>
      </c>
      <c r="C20" s="29">
        <v>300</v>
      </c>
      <c r="D20" s="28">
        <v>80</v>
      </c>
      <c r="E20" s="29">
        <v>300</v>
      </c>
      <c r="F20" s="33">
        <v>45</v>
      </c>
      <c r="G20" s="29">
        <v>300</v>
      </c>
      <c r="H20" s="28">
        <v>40</v>
      </c>
      <c r="I20" s="29">
        <v>300</v>
      </c>
      <c r="K20">
        <f t="shared" si="0"/>
        <v>66.25</v>
      </c>
      <c r="L20">
        <f t="shared" si="1"/>
        <v>300</v>
      </c>
      <c r="M20">
        <f t="shared" si="2"/>
        <v>12000</v>
      </c>
      <c r="N20">
        <f t="shared" si="3"/>
        <v>19875</v>
      </c>
      <c r="P20" s="20" t="s">
        <v>26</v>
      </c>
      <c r="Q20" s="12"/>
      <c r="R20" s="12"/>
      <c r="S20" s="12"/>
      <c r="T20" s="13"/>
      <c r="U20" s="14"/>
    </row>
    <row r="21" spans="1:21" ht="14.95" x14ac:dyDescent="0.25">
      <c r="A21" s="6" t="s">
        <v>19</v>
      </c>
      <c r="B21" s="28">
        <v>100</v>
      </c>
      <c r="C21" s="29">
        <v>300</v>
      </c>
      <c r="D21" s="28">
        <v>70</v>
      </c>
      <c r="E21" s="29">
        <v>300</v>
      </c>
      <c r="F21" s="33">
        <v>35</v>
      </c>
      <c r="G21" s="29">
        <v>300</v>
      </c>
      <c r="H21" s="28">
        <v>35</v>
      </c>
      <c r="I21" s="29">
        <v>300</v>
      </c>
      <c r="K21">
        <f t="shared" si="0"/>
        <v>60</v>
      </c>
      <c r="L21">
        <f t="shared" si="1"/>
        <v>300</v>
      </c>
      <c r="M21">
        <f t="shared" si="2"/>
        <v>10500</v>
      </c>
      <c r="N21">
        <f t="shared" si="3"/>
        <v>18000</v>
      </c>
      <c r="P21" s="11"/>
      <c r="Q21" s="12"/>
      <c r="R21" s="12"/>
      <c r="S21" s="12"/>
      <c r="T21" s="13"/>
      <c r="U21" s="14"/>
    </row>
    <row r="22" spans="1:21" ht="15.8" thickBot="1" x14ac:dyDescent="0.3">
      <c r="A22" s="6" t="s">
        <v>20</v>
      </c>
      <c r="B22" s="28">
        <v>95</v>
      </c>
      <c r="C22" s="29">
        <v>300</v>
      </c>
      <c r="D22" s="28">
        <v>70</v>
      </c>
      <c r="E22" s="29">
        <v>300</v>
      </c>
      <c r="F22" s="28">
        <v>30</v>
      </c>
      <c r="G22" s="29">
        <v>300</v>
      </c>
      <c r="H22" s="28">
        <v>20</v>
      </c>
      <c r="I22" s="29">
        <v>300</v>
      </c>
      <c r="K22">
        <f t="shared" si="0"/>
        <v>53.75</v>
      </c>
      <c r="L22">
        <f t="shared" si="1"/>
        <v>300</v>
      </c>
      <c r="M22">
        <f t="shared" si="2"/>
        <v>6000</v>
      </c>
      <c r="N22">
        <f t="shared" si="3"/>
        <v>16125</v>
      </c>
      <c r="P22" s="15"/>
      <c r="Q22" s="16"/>
      <c r="R22" s="16"/>
      <c r="S22" s="16"/>
      <c r="T22" s="17"/>
      <c r="U22" s="18"/>
    </row>
    <row r="23" spans="1:21" ht="14.95" x14ac:dyDescent="0.25">
      <c r="A23" s="6" t="s">
        <v>21</v>
      </c>
      <c r="B23" s="28">
        <v>40</v>
      </c>
      <c r="C23" s="29">
        <v>300</v>
      </c>
      <c r="D23" s="28">
        <v>25</v>
      </c>
      <c r="E23" s="29">
        <v>300</v>
      </c>
      <c r="F23" s="28">
        <v>20</v>
      </c>
      <c r="G23" s="29">
        <v>300</v>
      </c>
      <c r="H23" s="28">
        <v>20</v>
      </c>
      <c r="I23" s="29">
        <v>300</v>
      </c>
      <c r="K23">
        <f t="shared" si="0"/>
        <v>26.25</v>
      </c>
      <c r="L23">
        <f t="shared" si="1"/>
        <v>300</v>
      </c>
      <c r="M23">
        <f t="shared" si="2"/>
        <v>6000</v>
      </c>
      <c r="N23">
        <f t="shared" si="3"/>
        <v>7875</v>
      </c>
    </row>
    <row r="24" spans="1:21" ht="14.95" x14ac:dyDescent="0.25">
      <c r="A24" s="6" t="s">
        <v>22</v>
      </c>
      <c r="B24" s="28">
        <v>30</v>
      </c>
      <c r="C24" s="29">
        <v>300</v>
      </c>
      <c r="D24" s="28">
        <v>15</v>
      </c>
      <c r="E24" s="29">
        <v>300</v>
      </c>
      <c r="F24" s="28">
        <v>10</v>
      </c>
      <c r="G24" s="29">
        <v>300</v>
      </c>
      <c r="H24" s="28">
        <v>10</v>
      </c>
      <c r="I24" s="29">
        <v>300</v>
      </c>
      <c r="K24">
        <f t="shared" si="0"/>
        <v>16.25</v>
      </c>
      <c r="L24">
        <f t="shared" si="1"/>
        <v>300</v>
      </c>
      <c r="M24">
        <f t="shared" si="2"/>
        <v>3000</v>
      </c>
      <c r="N24">
        <f t="shared" si="3"/>
        <v>4875</v>
      </c>
    </row>
    <row r="25" spans="1:21" ht="14.95" x14ac:dyDescent="0.25">
      <c r="A25" s="43" t="s">
        <v>23</v>
      </c>
      <c r="B25" s="31">
        <v>30</v>
      </c>
      <c r="C25" s="32">
        <v>300</v>
      </c>
      <c r="D25" s="31">
        <v>15</v>
      </c>
      <c r="E25" s="32">
        <v>300</v>
      </c>
      <c r="F25" s="31">
        <v>10</v>
      </c>
      <c r="G25" s="32">
        <v>300</v>
      </c>
      <c r="H25" s="31">
        <v>10</v>
      </c>
      <c r="I25" s="32">
        <v>300</v>
      </c>
      <c r="K25">
        <f t="shared" si="0"/>
        <v>16.25</v>
      </c>
      <c r="L25">
        <f t="shared" si="1"/>
        <v>300</v>
      </c>
      <c r="M25">
        <f t="shared" si="2"/>
        <v>3000</v>
      </c>
      <c r="N25">
        <f t="shared" si="3"/>
        <v>4875</v>
      </c>
    </row>
    <row r="26" spans="1:21" ht="14.95" x14ac:dyDescent="0.25">
      <c r="M26" s="38" t="s">
        <v>49</v>
      </c>
      <c r="N26" s="38"/>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T12" sqref="T12"/>
    </sheetView>
  </sheetViews>
  <sheetFormatPr defaultRowHeight="14.3" x14ac:dyDescent="0.25"/>
  <cols>
    <col min="1" max="1" width="8.875" customWidth="1"/>
    <col min="2" max="10" width="10.625" customWidth="1"/>
    <col min="11" max="11" width="12.375" bestFit="1" customWidth="1"/>
    <col min="12" max="12" width="12.375" customWidth="1"/>
    <col min="13" max="14" width="16.625" customWidth="1"/>
    <col min="15" max="17" width="8.875" customWidth="1"/>
    <col min="18" max="18" width="15" bestFit="1" customWidth="1"/>
    <col min="19" max="19" width="8.875" customWidth="1"/>
    <col min="20" max="20" width="13.875" customWidth="1"/>
    <col min="21" max="21" width="8.875" customWidth="1"/>
    <col min="22" max="22" width="15" bestFit="1" customWidth="1"/>
  </cols>
  <sheetData>
    <row r="1" spans="1:21" ht="29.25" thickBot="1" x14ac:dyDescent="0.3">
      <c r="A1" s="5"/>
      <c r="B1" s="36" t="s">
        <v>40</v>
      </c>
      <c r="C1" s="37" t="s">
        <v>48</v>
      </c>
      <c r="D1" s="36" t="s">
        <v>41</v>
      </c>
      <c r="E1" s="37" t="s">
        <v>42</v>
      </c>
      <c r="F1" s="36" t="s">
        <v>43</v>
      </c>
      <c r="G1" s="37" t="s">
        <v>44</v>
      </c>
      <c r="H1" s="36" t="s">
        <v>45</v>
      </c>
      <c r="I1" s="37" t="s">
        <v>46</v>
      </c>
      <c r="J1" s="5"/>
      <c r="K1" s="5" t="s">
        <v>27</v>
      </c>
      <c r="L1" s="5" t="s">
        <v>34</v>
      </c>
      <c r="M1" s="7" t="s">
        <v>62</v>
      </c>
      <c r="N1" s="7" t="s">
        <v>63</v>
      </c>
    </row>
    <row r="2" spans="1:21" x14ac:dyDescent="0.25">
      <c r="A2" s="40" t="s">
        <v>0</v>
      </c>
      <c r="B2" s="26">
        <v>5</v>
      </c>
      <c r="C2" s="27">
        <v>300</v>
      </c>
      <c r="D2" s="26">
        <v>10</v>
      </c>
      <c r="E2" s="27">
        <v>300</v>
      </c>
      <c r="F2" s="26">
        <v>15</v>
      </c>
      <c r="G2" s="27">
        <v>300</v>
      </c>
      <c r="H2" s="26">
        <v>20</v>
      </c>
      <c r="I2" s="27">
        <v>300</v>
      </c>
      <c r="K2">
        <f t="shared" ref="K2:K25" si="0">AVERAGE(B2,D2,F2,H2)</f>
        <v>12.5</v>
      </c>
      <c r="L2">
        <f t="shared" ref="L2:L25" si="1">AVERAGE(C2,E2,G2,I2)</f>
        <v>300</v>
      </c>
      <c r="M2">
        <f t="shared" ref="M2:M25" si="2">I2*H2</f>
        <v>6000</v>
      </c>
      <c r="N2">
        <f t="shared" ref="N2:N25" si="3">L2*K2</f>
        <v>3750</v>
      </c>
      <c r="P2" s="8"/>
      <c r="Q2" s="9"/>
      <c r="R2" s="21" t="s">
        <v>33</v>
      </c>
      <c r="S2" s="21"/>
      <c r="T2" s="22" t="s">
        <v>29</v>
      </c>
      <c r="U2" s="10"/>
    </row>
    <row r="3" spans="1:21" x14ac:dyDescent="0.25">
      <c r="A3" s="5" t="s">
        <v>1</v>
      </c>
      <c r="B3" s="28">
        <v>5</v>
      </c>
      <c r="C3" s="29">
        <v>300</v>
      </c>
      <c r="D3" s="28">
        <v>10</v>
      </c>
      <c r="E3" s="29">
        <v>300</v>
      </c>
      <c r="F3" s="28">
        <v>15</v>
      </c>
      <c r="G3" s="29">
        <v>300</v>
      </c>
      <c r="H3" s="28">
        <v>20</v>
      </c>
      <c r="I3" s="29">
        <v>300</v>
      </c>
      <c r="K3">
        <f t="shared" si="0"/>
        <v>12.5</v>
      </c>
      <c r="L3">
        <f t="shared" si="1"/>
        <v>300</v>
      </c>
      <c r="M3">
        <f t="shared" si="2"/>
        <v>6000</v>
      </c>
      <c r="N3">
        <f t="shared" si="3"/>
        <v>3750</v>
      </c>
      <c r="P3" s="11"/>
      <c r="Q3" s="12"/>
      <c r="R3" s="12"/>
      <c r="S3" s="12"/>
      <c r="T3" s="13"/>
      <c r="U3" s="14"/>
    </row>
    <row r="4" spans="1:21" x14ac:dyDescent="0.25">
      <c r="A4" s="5" t="s">
        <v>2</v>
      </c>
      <c r="B4" s="28">
        <v>5</v>
      </c>
      <c r="C4" s="29">
        <v>300</v>
      </c>
      <c r="D4" s="28">
        <v>10</v>
      </c>
      <c r="E4" s="29">
        <v>300</v>
      </c>
      <c r="F4" s="28">
        <v>15</v>
      </c>
      <c r="G4" s="29">
        <v>300</v>
      </c>
      <c r="H4" s="28">
        <v>30</v>
      </c>
      <c r="I4" s="29">
        <v>300</v>
      </c>
      <c r="K4">
        <f t="shared" si="0"/>
        <v>15</v>
      </c>
      <c r="L4">
        <f t="shared" si="1"/>
        <v>300</v>
      </c>
      <c r="M4">
        <f t="shared" si="2"/>
        <v>9000</v>
      </c>
      <c r="N4">
        <f t="shared" si="3"/>
        <v>4500</v>
      </c>
      <c r="P4" s="19" t="s">
        <v>24</v>
      </c>
      <c r="Q4" s="12"/>
      <c r="R4" s="13">
        <f>SUM($M$2:$M$25)/20</f>
        <v>22200</v>
      </c>
      <c r="S4" s="12"/>
      <c r="T4" s="13">
        <f>SUM($M$2:$M$25)/20</f>
        <v>22200</v>
      </c>
      <c r="U4" s="14"/>
    </row>
    <row r="5" spans="1:21" x14ac:dyDescent="0.25">
      <c r="A5" s="5" t="s">
        <v>3</v>
      </c>
      <c r="B5" s="28">
        <v>5</v>
      </c>
      <c r="C5" s="29">
        <v>300</v>
      </c>
      <c r="D5" s="28">
        <v>10</v>
      </c>
      <c r="E5" s="29">
        <v>300</v>
      </c>
      <c r="F5" s="28">
        <v>15</v>
      </c>
      <c r="G5" s="29">
        <v>300</v>
      </c>
      <c r="H5" s="28">
        <v>30</v>
      </c>
      <c r="I5" s="29">
        <v>300</v>
      </c>
      <c r="K5">
        <f t="shared" si="0"/>
        <v>15</v>
      </c>
      <c r="L5">
        <f t="shared" si="1"/>
        <v>300</v>
      </c>
      <c r="M5">
        <f t="shared" si="2"/>
        <v>9000</v>
      </c>
      <c r="N5">
        <f t="shared" si="3"/>
        <v>4500</v>
      </c>
      <c r="P5" s="11"/>
      <c r="Q5" s="12"/>
      <c r="R5" s="12"/>
      <c r="S5" s="12"/>
      <c r="T5" s="13"/>
      <c r="U5" s="14"/>
    </row>
    <row r="6" spans="1:21" x14ac:dyDescent="0.25">
      <c r="A6" s="5" t="s">
        <v>4</v>
      </c>
      <c r="B6" s="28">
        <v>5</v>
      </c>
      <c r="C6" s="29">
        <v>300</v>
      </c>
      <c r="D6" s="28">
        <v>10</v>
      </c>
      <c r="E6" s="29">
        <v>300</v>
      </c>
      <c r="F6" s="28">
        <v>15</v>
      </c>
      <c r="G6" s="29">
        <v>300</v>
      </c>
      <c r="H6" s="28">
        <v>30</v>
      </c>
      <c r="I6" s="29">
        <v>300</v>
      </c>
      <c r="K6">
        <f t="shared" si="0"/>
        <v>15</v>
      </c>
      <c r="L6">
        <f t="shared" si="1"/>
        <v>300</v>
      </c>
      <c r="M6">
        <f t="shared" si="2"/>
        <v>9000</v>
      </c>
      <c r="N6">
        <f t="shared" si="3"/>
        <v>4500</v>
      </c>
      <c r="P6" s="11"/>
      <c r="Q6" s="12"/>
      <c r="R6" s="12"/>
      <c r="S6" s="12"/>
      <c r="T6" s="13"/>
      <c r="U6" s="14"/>
    </row>
    <row r="7" spans="1:21" x14ac:dyDescent="0.25">
      <c r="A7" s="5" t="s">
        <v>5</v>
      </c>
      <c r="B7" s="28">
        <v>5</v>
      </c>
      <c r="C7" s="29">
        <v>300</v>
      </c>
      <c r="D7" s="28">
        <v>10</v>
      </c>
      <c r="E7" s="29">
        <v>300</v>
      </c>
      <c r="F7" s="28">
        <v>15</v>
      </c>
      <c r="G7" s="29">
        <v>300</v>
      </c>
      <c r="H7" s="28">
        <v>30</v>
      </c>
      <c r="I7" s="29">
        <v>300</v>
      </c>
      <c r="K7">
        <f t="shared" si="0"/>
        <v>15</v>
      </c>
      <c r="L7">
        <f t="shared" si="1"/>
        <v>300</v>
      </c>
      <c r="M7">
        <f t="shared" si="2"/>
        <v>9000</v>
      </c>
      <c r="N7">
        <f t="shared" si="3"/>
        <v>4500</v>
      </c>
      <c r="P7" s="11"/>
      <c r="Q7" s="12"/>
      <c r="R7" s="12"/>
      <c r="S7" s="12"/>
      <c r="T7" s="13"/>
      <c r="U7" s="14"/>
    </row>
    <row r="8" spans="1:21" x14ac:dyDescent="0.25">
      <c r="A8" s="5" t="s">
        <v>6</v>
      </c>
      <c r="B8" s="28">
        <v>10</v>
      </c>
      <c r="C8" s="29">
        <v>300</v>
      </c>
      <c r="D8" s="28">
        <v>20</v>
      </c>
      <c r="E8" s="29">
        <v>300</v>
      </c>
      <c r="F8" s="28">
        <v>25</v>
      </c>
      <c r="G8" s="29">
        <v>300</v>
      </c>
      <c r="H8" s="28">
        <v>30</v>
      </c>
      <c r="I8" s="29">
        <v>300</v>
      </c>
      <c r="K8">
        <f t="shared" si="0"/>
        <v>21.25</v>
      </c>
      <c r="L8">
        <f t="shared" si="1"/>
        <v>300</v>
      </c>
      <c r="M8">
        <f t="shared" si="2"/>
        <v>9000</v>
      </c>
      <c r="N8">
        <f t="shared" si="3"/>
        <v>6375</v>
      </c>
      <c r="P8" s="19" t="s">
        <v>64</v>
      </c>
      <c r="Q8" s="12"/>
      <c r="R8" s="13">
        <f>R4</f>
        <v>22200</v>
      </c>
      <c r="S8" s="12"/>
      <c r="T8" s="13">
        <f>T4*0.5</f>
        <v>11100</v>
      </c>
      <c r="U8" s="14"/>
    </row>
    <row r="9" spans="1:21" ht="14.95" x14ac:dyDescent="0.25">
      <c r="A9" s="5" t="s">
        <v>7</v>
      </c>
      <c r="B9" s="28">
        <v>10</v>
      </c>
      <c r="C9" s="29">
        <v>300</v>
      </c>
      <c r="D9" s="28">
        <v>20</v>
      </c>
      <c r="E9" s="29">
        <v>300</v>
      </c>
      <c r="F9" s="28">
        <v>25</v>
      </c>
      <c r="G9" s="29">
        <v>300</v>
      </c>
      <c r="H9" s="28">
        <v>40</v>
      </c>
      <c r="I9" s="29">
        <v>300</v>
      </c>
      <c r="K9">
        <f t="shared" si="0"/>
        <v>23.75</v>
      </c>
      <c r="L9">
        <f t="shared" si="1"/>
        <v>300</v>
      </c>
      <c r="M9">
        <f t="shared" si="2"/>
        <v>12000</v>
      </c>
      <c r="N9">
        <f t="shared" si="3"/>
        <v>7125</v>
      </c>
      <c r="P9" s="11"/>
      <c r="Q9" s="12"/>
      <c r="R9" s="12"/>
      <c r="S9" s="12"/>
      <c r="T9" s="13"/>
      <c r="U9" s="14"/>
    </row>
    <row r="10" spans="1:21" ht="14.95" x14ac:dyDescent="0.25">
      <c r="A10" s="5" t="s">
        <v>8</v>
      </c>
      <c r="B10" s="28">
        <v>10</v>
      </c>
      <c r="C10" s="29">
        <v>300</v>
      </c>
      <c r="D10" s="28">
        <v>20</v>
      </c>
      <c r="E10" s="29">
        <v>300</v>
      </c>
      <c r="F10" s="28">
        <v>25</v>
      </c>
      <c r="G10" s="29">
        <v>300</v>
      </c>
      <c r="H10" s="28">
        <v>40</v>
      </c>
      <c r="I10" s="29">
        <v>300</v>
      </c>
      <c r="K10">
        <f t="shared" si="0"/>
        <v>23.75</v>
      </c>
      <c r="L10">
        <f t="shared" si="1"/>
        <v>300</v>
      </c>
      <c r="M10">
        <f t="shared" si="2"/>
        <v>12000</v>
      </c>
      <c r="N10">
        <f t="shared" si="3"/>
        <v>7125</v>
      </c>
      <c r="P10" s="11"/>
      <c r="Q10" s="12"/>
      <c r="R10" s="12"/>
      <c r="S10" s="12"/>
      <c r="T10" s="13"/>
      <c r="U10" s="14"/>
    </row>
    <row r="11" spans="1:21" ht="14.95" x14ac:dyDescent="0.25">
      <c r="A11" s="5" t="s">
        <v>9</v>
      </c>
      <c r="B11" s="28">
        <v>10</v>
      </c>
      <c r="C11" s="29">
        <v>300</v>
      </c>
      <c r="D11" s="28">
        <v>20</v>
      </c>
      <c r="E11" s="29">
        <v>300</v>
      </c>
      <c r="F11" s="28">
        <v>25</v>
      </c>
      <c r="G11" s="29">
        <v>300</v>
      </c>
      <c r="H11" s="28">
        <v>50</v>
      </c>
      <c r="I11" s="29">
        <v>300</v>
      </c>
      <c r="K11">
        <f t="shared" si="0"/>
        <v>26.25</v>
      </c>
      <c r="L11">
        <f t="shared" si="1"/>
        <v>300</v>
      </c>
      <c r="M11">
        <f t="shared" si="2"/>
        <v>15000</v>
      </c>
      <c r="N11">
        <f t="shared" si="3"/>
        <v>7875</v>
      </c>
      <c r="P11" s="11"/>
      <c r="Q11" s="12"/>
      <c r="R11" s="12"/>
      <c r="S11" s="12"/>
      <c r="T11" s="13"/>
      <c r="U11" s="14"/>
    </row>
    <row r="12" spans="1:21" ht="14.95" x14ac:dyDescent="0.25">
      <c r="A12" s="5" t="s">
        <v>10</v>
      </c>
      <c r="B12" s="28">
        <v>10</v>
      </c>
      <c r="C12" s="29">
        <v>300</v>
      </c>
      <c r="D12" s="28">
        <v>20</v>
      </c>
      <c r="E12" s="29">
        <v>300</v>
      </c>
      <c r="F12" s="28">
        <v>25</v>
      </c>
      <c r="G12" s="29">
        <v>300</v>
      </c>
      <c r="H12" s="28">
        <v>60</v>
      </c>
      <c r="I12" s="29">
        <v>300</v>
      </c>
      <c r="K12">
        <f t="shared" si="0"/>
        <v>28.75</v>
      </c>
      <c r="L12">
        <f t="shared" si="1"/>
        <v>300</v>
      </c>
      <c r="M12">
        <f t="shared" si="2"/>
        <v>18000</v>
      </c>
      <c r="N12">
        <f t="shared" si="3"/>
        <v>8625</v>
      </c>
      <c r="P12" s="20" t="s">
        <v>65</v>
      </c>
      <c r="Q12" s="12"/>
      <c r="R12" s="13">
        <f>SUM(N2:N25)/20*0.1</f>
        <v>1235.625</v>
      </c>
      <c r="S12" s="12"/>
      <c r="T12" s="13">
        <f>R12*0.5</f>
        <v>617.8125</v>
      </c>
      <c r="U12" s="14"/>
    </row>
    <row r="13" spans="1:21" ht="14.95" x14ac:dyDescent="0.25">
      <c r="A13" s="5" t="s">
        <v>11</v>
      </c>
      <c r="B13" s="28">
        <v>10</v>
      </c>
      <c r="C13" s="29">
        <v>300</v>
      </c>
      <c r="D13" s="28">
        <v>20</v>
      </c>
      <c r="E13" s="29">
        <v>300</v>
      </c>
      <c r="F13" s="28">
        <v>25</v>
      </c>
      <c r="G13" s="29">
        <v>300</v>
      </c>
      <c r="H13" s="28">
        <v>70</v>
      </c>
      <c r="I13" s="29">
        <v>300</v>
      </c>
      <c r="K13">
        <f t="shared" si="0"/>
        <v>31.25</v>
      </c>
      <c r="L13">
        <f t="shared" si="1"/>
        <v>300</v>
      </c>
      <c r="M13">
        <f t="shared" si="2"/>
        <v>21000</v>
      </c>
      <c r="N13">
        <f t="shared" si="3"/>
        <v>9375</v>
      </c>
      <c r="P13" s="11"/>
      <c r="Q13" s="12"/>
      <c r="R13" s="12"/>
      <c r="S13" s="12"/>
      <c r="T13" s="13"/>
      <c r="U13" s="14"/>
    </row>
    <row r="14" spans="1:21" ht="14.95" x14ac:dyDescent="0.25">
      <c r="A14" s="5" t="s">
        <v>12</v>
      </c>
      <c r="B14" s="28">
        <v>10</v>
      </c>
      <c r="C14" s="29">
        <v>300</v>
      </c>
      <c r="D14" s="28">
        <v>20</v>
      </c>
      <c r="E14" s="29">
        <v>300</v>
      </c>
      <c r="F14" s="28">
        <v>30</v>
      </c>
      <c r="G14" s="29">
        <v>300</v>
      </c>
      <c r="H14" s="28">
        <v>80</v>
      </c>
      <c r="I14" s="29">
        <v>300</v>
      </c>
      <c r="K14">
        <f t="shared" si="0"/>
        <v>35</v>
      </c>
      <c r="L14">
        <f t="shared" si="1"/>
        <v>300</v>
      </c>
      <c r="M14">
        <f t="shared" si="2"/>
        <v>24000</v>
      </c>
      <c r="N14">
        <f t="shared" si="3"/>
        <v>10500</v>
      </c>
      <c r="P14" s="11"/>
      <c r="Q14" s="12"/>
      <c r="R14" s="12"/>
      <c r="S14" s="12"/>
      <c r="T14" s="13"/>
      <c r="U14" s="14"/>
    </row>
    <row r="15" spans="1:21" ht="14.95" x14ac:dyDescent="0.25">
      <c r="A15" s="5" t="s">
        <v>13</v>
      </c>
      <c r="B15" s="28">
        <v>20</v>
      </c>
      <c r="C15" s="29">
        <v>300</v>
      </c>
      <c r="D15" s="28">
        <v>30</v>
      </c>
      <c r="E15" s="29">
        <v>300</v>
      </c>
      <c r="F15" s="28">
        <v>35</v>
      </c>
      <c r="G15" s="29">
        <v>300</v>
      </c>
      <c r="H15" s="28">
        <v>95</v>
      </c>
      <c r="I15" s="29">
        <v>300</v>
      </c>
      <c r="K15">
        <f t="shared" si="0"/>
        <v>45</v>
      </c>
      <c r="L15">
        <f t="shared" si="1"/>
        <v>300</v>
      </c>
      <c r="M15">
        <f t="shared" si="2"/>
        <v>28500</v>
      </c>
      <c r="N15">
        <f t="shared" si="3"/>
        <v>13500</v>
      </c>
      <c r="P15" s="11"/>
      <c r="Q15" s="12"/>
      <c r="R15" s="12"/>
      <c r="S15" s="12"/>
      <c r="T15" s="13"/>
      <c r="U15" s="14"/>
    </row>
    <row r="16" spans="1:21" ht="14.95" x14ac:dyDescent="0.25">
      <c r="A16" s="5" t="s">
        <v>14</v>
      </c>
      <c r="B16" s="28">
        <v>20</v>
      </c>
      <c r="C16" s="29">
        <v>300</v>
      </c>
      <c r="D16" s="28">
        <v>30</v>
      </c>
      <c r="E16" s="29">
        <v>300</v>
      </c>
      <c r="F16" s="28">
        <v>70</v>
      </c>
      <c r="G16" s="29">
        <v>300</v>
      </c>
      <c r="H16" s="28">
        <v>100</v>
      </c>
      <c r="I16" s="29">
        <v>300</v>
      </c>
      <c r="K16">
        <f t="shared" si="0"/>
        <v>55</v>
      </c>
      <c r="L16">
        <f t="shared" si="1"/>
        <v>300</v>
      </c>
      <c r="M16">
        <f t="shared" si="2"/>
        <v>30000</v>
      </c>
      <c r="N16">
        <f t="shared" si="3"/>
        <v>16500</v>
      </c>
      <c r="P16" s="19" t="s">
        <v>25</v>
      </c>
      <c r="Q16" s="12"/>
      <c r="R16" s="13">
        <f>SUM(N2:N25)/20*0.1</f>
        <v>1235.625</v>
      </c>
      <c r="S16" s="12"/>
      <c r="T16" s="13">
        <f>R16*0.5</f>
        <v>617.8125</v>
      </c>
      <c r="U16" s="14"/>
    </row>
    <row r="17" spans="1:21" ht="14.95" x14ac:dyDescent="0.25">
      <c r="A17" s="5" t="s">
        <v>15</v>
      </c>
      <c r="B17" s="28">
        <v>25</v>
      </c>
      <c r="C17" s="29">
        <v>300</v>
      </c>
      <c r="D17" s="28">
        <v>35</v>
      </c>
      <c r="E17" s="29">
        <v>300</v>
      </c>
      <c r="F17" s="28">
        <v>70</v>
      </c>
      <c r="G17" s="29">
        <v>300</v>
      </c>
      <c r="H17" s="28">
        <v>120</v>
      </c>
      <c r="I17" s="29">
        <v>300</v>
      </c>
      <c r="K17">
        <f t="shared" si="0"/>
        <v>62.5</v>
      </c>
      <c r="L17">
        <f t="shared" si="1"/>
        <v>300</v>
      </c>
      <c r="M17">
        <f t="shared" si="2"/>
        <v>36000</v>
      </c>
      <c r="N17">
        <f t="shared" si="3"/>
        <v>18750</v>
      </c>
      <c r="P17" s="11"/>
      <c r="Q17" s="12"/>
      <c r="R17" s="12"/>
      <c r="S17" s="12"/>
      <c r="T17" s="13"/>
      <c r="U17" s="14"/>
    </row>
    <row r="18" spans="1:21" ht="14.95" x14ac:dyDescent="0.25">
      <c r="A18" s="5" t="s">
        <v>16</v>
      </c>
      <c r="B18" s="28">
        <v>40</v>
      </c>
      <c r="C18" s="29">
        <v>300</v>
      </c>
      <c r="D18" s="28">
        <v>50</v>
      </c>
      <c r="E18" s="29">
        <v>300</v>
      </c>
      <c r="F18" s="28">
        <v>85</v>
      </c>
      <c r="G18" s="29">
        <v>300</v>
      </c>
      <c r="H18" s="28">
        <v>120</v>
      </c>
      <c r="I18" s="29">
        <v>300</v>
      </c>
      <c r="K18">
        <f t="shared" si="0"/>
        <v>73.75</v>
      </c>
      <c r="L18">
        <f t="shared" si="1"/>
        <v>300</v>
      </c>
      <c r="M18">
        <f t="shared" si="2"/>
        <v>36000</v>
      </c>
      <c r="N18">
        <f t="shared" si="3"/>
        <v>22125</v>
      </c>
      <c r="P18" s="11"/>
      <c r="Q18" s="12"/>
      <c r="R18" s="12"/>
      <c r="S18" s="12"/>
      <c r="T18" s="13"/>
      <c r="U18" s="14"/>
    </row>
    <row r="19" spans="1:21" ht="14.95" x14ac:dyDescent="0.25">
      <c r="A19" s="5" t="s">
        <v>17</v>
      </c>
      <c r="B19" s="28">
        <v>40</v>
      </c>
      <c r="C19" s="29">
        <v>300</v>
      </c>
      <c r="D19" s="28">
        <v>50</v>
      </c>
      <c r="E19" s="29">
        <v>300</v>
      </c>
      <c r="F19" s="28">
        <v>85</v>
      </c>
      <c r="G19" s="29">
        <v>300</v>
      </c>
      <c r="H19" s="28">
        <v>120</v>
      </c>
      <c r="I19" s="29">
        <v>300</v>
      </c>
      <c r="K19">
        <f t="shared" si="0"/>
        <v>73.75</v>
      </c>
      <c r="L19">
        <f t="shared" si="1"/>
        <v>300</v>
      </c>
      <c r="M19">
        <f t="shared" si="2"/>
        <v>36000</v>
      </c>
      <c r="N19">
        <f t="shared" si="3"/>
        <v>22125</v>
      </c>
      <c r="P19" s="11"/>
      <c r="Q19" s="12"/>
      <c r="R19" s="12"/>
      <c r="S19" s="12"/>
      <c r="T19" s="13"/>
      <c r="U19" s="14"/>
    </row>
    <row r="20" spans="1:21" ht="14.95" x14ac:dyDescent="0.25">
      <c r="A20" s="5" t="s">
        <v>18</v>
      </c>
      <c r="B20" s="28">
        <v>40</v>
      </c>
      <c r="C20" s="29">
        <v>300</v>
      </c>
      <c r="D20" s="28">
        <v>45</v>
      </c>
      <c r="E20" s="29">
        <v>300</v>
      </c>
      <c r="F20" s="28">
        <v>80</v>
      </c>
      <c r="G20" s="29">
        <v>300</v>
      </c>
      <c r="H20" s="28">
        <v>100</v>
      </c>
      <c r="I20" s="29">
        <v>300</v>
      </c>
      <c r="K20">
        <f t="shared" si="0"/>
        <v>66.25</v>
      </c>
      <c r="L20">
        <f t="shared" si="1"/>
        <v>300</v>
      </c>
      <c r="M20">
        <f t="shared" si="2"/>
        <v>30000</v>
      </c>
      <c r="N20">
        <f t="shared" si="3"/>
        <v>19875</v>
      </c>
      <c r="P20" s="19" t="s">
        <v>26</v>
      </c>
      <c r="Q20" s="12"/>
      <c r="R20" s="12"/>
      <c r="S20" s="12"/>
      <c r="T20" s="13"/>
      <c r="U20" s="14"/>
    </row>
    <row r="21" spans="1:21" ht="14.95" x14ac:dyDescent="0.25">
      <c r="A21" s="5" t="s">
        <v>19</v>
      </c>
      <c r="B21" s="28">
        <v>35</v>
      </c>
      <c r="C21" s="29">
        <v>300</v>
      </c>
      <c r="D21" s="28">
        <v>35</v>
      </c>
      <c r="E21" s="29">
        <v>300</v>
      </c>
      <c r="F21" s="28">
        <v>70</v>
      </c>
      <c r="G21" s="29">
        <v>300</v>
      </c>
      <c r="H21" s="28">
        <v>100</v>
      </c>
      <c r="I21" s="29">
        <v>300</v>
      </c>
      <c r="K21">
        <f t="shared" si="0"/>
        <v>60</v>
      </c>
      <c r="L21">
        <f t="shared" si="1"/>
        <v>300</v>
      </c>
      <c r="M21">
        <f t="shared" si="2"/>
        <v>30000</v>
      </c>
      <c r="N21">
        <f t="shared" si="3"/>
        <v>18000</v>
      </c>
      <c r="P21" s="11"/>
      <c r="Q21" s="12"/>
      <c r="R21" s="12"/>
      <c r="S21" s="12"/>
      <c r="T21" s="13"/>
      <c r="U21" s="14"/>
    </row>
    <row r="22" spans="1:21" ht="15.8" thickBot="1" x14ac:dyDescent="0.3">
      <c r="A22" s="5" t="s">
        <v>20</v>
      </c>
      <c r="B22" s="28">
        <v>20</v>
      </c>
      <c r="C22" s="29">
        <v>300</v>
      </c>
      <c r="D22" s="28">
        <v>30</v>
      </c>
      <c r="E22" s="29">
        <v>300</v>
      </c>
      <c r="F22" s="28">
        <v>70</v>
      </c>
      <c r="G22" s="29">
        <v>300</v>
      </c>
      <c r="H22" s="28">
        <v>95</v>
      </c>
      <c r="I22" s="29">
        <v>300</v>
      </c>
      <c r="K22">
        <f t="shared" si="0"/>
        <v>53.75</v>
      </c>
      <c r="L22">
        <f t="shared" si="1"/>
        <v>300</v>
      </c>
      <c r="M22">
        <f t="shared" si="2"/>
        <v>28500</v>
      </c>
      <c r="N22">
        <f t="shared" si="3"/>
        <v>16125</v>
      </c>
      <c r="P22" s="15"/>
      <c r="Q22" s="16"/>
      <c r="R22" s="16"/>
      <c r="S22" s="16"/>
      <c r="T22" s="17"/>
      <c r="U22" s="18"/>
    </row>
    <row r="23" spans="1:21" ht="14.95" x14ac:dyDescent="0.25">
      <c r="A23" s="5" t="s">
        <v>21</v>
      </c>
      <c r="B23" s="28">
        <v>20</v>
      </c>
      <c r="C23" s="29">
        <v>300</v>
      </c>
      <c r="D23" s="28">
        <v>20</v>
      </c>
      <c r="E23" s="29">
        <v>300</v>
      </c>
      <c r="F23" s="28">
        <v>25</v>
      </c>
      <c r="G23" s="29">
        <v>300</v>
      </c>
      <c r="H23" s="28">
        <v>40</v>
      </c>
      <c r="I23" s="29">
        <v>300</v>
      </c>
      <c r="K23">
        <f t="shared" si="0"/>
        <v>26.25</v>
      </c>
      <c r="L23">
        <f t="shared" si="1"/>
        <v>300</v>
      </c>
      <c r="M23">
        <f t="shared" si="2"/>
        <v>12000</v>
      </c>
      <c r="N23">
        <f t="shared" si="3"/>
        <v>7875</v>
      </c>
    </row>
    <row r="24" spans="1:21" ht="14.95" x14ac:dyDescent="0.25">
      <c r="A24" s="5" t="s">
        <v>22</v>
      </c>
      <c r="B24" s="28">
        <v>10</v>
      </c>
      <c r="C24" s="29">
        <v>300</v>
      </c>
      <c r="D24" s="28">
        <v>10</v>
      </c>
      <c r="E24" s="29">
        <v>300</v>
      </c>
      <c r="F24" s="28">
        <v>15</v>
      </c>
      <c r="G24" s="29">
        <v>300</v>
      </c>
      <c r="H24" s="28">
        <v>30</v>
      </c>
      <c r="I24" s="29">
        <v>300</v>
      </c>
      <c r="K24">
        <f t="shared" si="0"/>
        <v>16.25</v>
      </c>
      <c r="L24">
        <f t="shared" si="1"/>
        <v>300</v>
      </c>
      <c r="M24">
        <f t="shared" si="2"/>
        <v>9000</v>
      </c>
      <c r="N24">
        <f t="shared" si="3"/>
        <v>4875</v>
      </c>
    </row>
    <row r="25" spans="1:21" ht="14.95" x14ac:dyDescent="0.25">
      <c r="A25" s="42" t="s">
        <v>23</v>
      </c>
      <c r="B25" s="31">
        <v>10</v>
      </c>
      <c r="C25" s="32">
        <v>300</v>
      </c>
      <c r="D25" s="31">
        <v>10</v>
      </c>
      <c r="E25" s="32">
        <v>300</v>
      </c>
      <c r="F25" s="31">
        <v>15</v>
      </c>
      <c r="G25" s="32">
        <v>300</v>
      </c>
      <c r="H25" s="31">
        <v>30</v>
      </c>
      <c r="I25" s="32">
        <v>300</v>
      </c>
      <c r="K25">
        <f t="shared" si="0"/>
        <v>16.25</v>
      </c>
      <c r="L25">
        <f t="shared" si="1"/>
        <v>300</v>
      </c>
      <c r="M25">
        <f t="shared" si="2"/>
        <v>9000</v>
      </c>
      <c r="N25">
        <f t="shared" si="3"/>
        <v>4875</v>
      </c>
    </row>
    <row r="26" spans="1:21" ht="14.95" x14ac:dyDescent="0.25">
      <c r="M26" s="38" t="s">
        <v>49</v>
      </c>
      <c r="N26" s="38"/>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T12" sqref="T12"/>
    </sheetView>
  </sheetViews>
  <sheetFormatPr defaultRowHeight="14.3" x14ac:dyDescent="0.25"/>
  <cols>
    <col min="1" max="1" width="8.875" customWidth="1"/>
    <col min="2" max="10" width="10.625" customWidth="1"/>
    <col min="11" max="11" width="12.375" bestFit="1" customWidth="1"/>
    <col min="12" max="12" width="9.375" customWidth="1"/>
    <col min="13" max="14" width="16.625" customWidth="1"/>
    <col min="15" max="17" width="8.875" customWidth="1"/>
    <col min="18" max="18" width="15" bestFit="1" customWidth="1"/>
    <col min="19" max="19" width="8.875" customWidth="1"/>
    <col min="20" max="20" width="13.875" customWidth="1"/>
    <col min="21" max="21" width="8.875" customWidth="1"/>
    <col min="22" max="22" width="15" bestFit="1" customWidth="1"/>
  </cols>
  <sheetData>
    <row r="1" spans="1:21" ht="29.25" thickBot="1" x14ac:dyDescent="0.3">
      <c r="A1" s="6"/>
      <c r="B1" s="34" t="s">
        <v>40</v>
      </c>
      <c r="C1" s="35" t="s">
        <v>48</v>
      </c>
      <c r="D1" s="34" t="s">
        <v>41</v>
      </c>
      <c r="E1" s="35" t="s">
        <v>42</v>
      </c>
      <c r="F1" s="34" t="s">
        <v>43</v>
      </c>
      <c r="G1" s="35" t="s">
        <v>44</v>
      </c>
      <c r="H1" s="34" t="s">
        <v>45</v>
      </c>
      <c r="I1" s="35" t="s">
        <v>46</v>
      </c>
      <c r="J1" s="6"/>
      <c r="K1" s="6" t="s">
        <v>27</v>
      </c>
      <c r="L1" s="6" t="s">
        <v>34</v>
      </c>
      <c r="M1" s="7" t="s">
        <v>62</v>
      </c>
      <c r="N1" s="7" t="s">
        <v>63</v>
      </c>
    </row>
    <row r="2" spans="1:21" x14ac:dyDescent="0.25">
      <c r="A2" s="41" t="s">
        <v>0</v>
      </c>
      <c r="B2" s="26">
        <v>20</v>
      </c>
      <c r="C2" s="27">
        <v>300</v>
      </c>
      <c r="D2" s="26">
        <v>15</v>
      </c>
      <c r="E2" s="27">
        <v>300</v>
      </c>
      <c r="F2" s="26">
        <v>10</v>
      </c>
      <c r="G2" s="27">
        <v>300</v>
      </c>
      <c r="H2" s="26">
        <v>5</v>
      </c>
      <c r="I2" s="27">
        <v>300</v>
      </c>
      <c r="K2">
        <f t="shared" ref="K2:K25" si="0">AVERAGE(B2,D2,F2,H2)</f>
        <v>12.5</v>
      </c>
      <c r="L2">
        <f t="shared" ref="L2:L25" si="1">AVERAGE(C2,E2,G2,I2)</f>
        <v>300</v>
      </c>
      <c r="M2">
        <f t="shared" ref="M2:M25" si="2">I2*H2</f>
        <v>1500</v>
      </c>
      <c r="N2">
        <f t="shared" ref="N2:N25" si="3">L2*K2</f>
        <v>3750</v>
      </c>
      <c r="P2" s="8"/>
      <c r="Q2" s="9"/>
      <c r="R2" s="24" t="s">
        <v>33</v>
      </c>
      <c r="S2" s="24"/>
      <c r="T2" s="23" t="s">
        <v>29</v>
      </c>
      <c r="U2" s="10"/>
    </row>
    <row r="3" spans="1:21" x14ac:dyDescent="0.25">
      <c r="A3" s="6" t="s">
        <v>1</v>
      </c>
      <c r="B3" s="28">
        <v>20</v>
      </c>
      <c r="C3" s="29">
        <v>300</v>
      </c>
      <c r="D3" s="28">
        <v>15</v>
      </c>
      <c r="E3" s="29">
        <v>300</v>
      </c>
      <c r="F3" s="28">
        <v>10</v>
      </c>
      <c r="G3" s="29">
        <v>300</v>
      </c>
      <c r="H3" s="28">
        <v>5</v>
      </c>
      <c r="I3" s="29">
        <v>300</v>
      </c>
      <c r="K3">
        <f t="shared" si="0"/>
        <v>12.5</v>
      </c>
      <c r="L3">
        <f t="shared" si="1"/>
        <v>300</v>
      </c>
      <c r="M3">
        <f t="shared" si="2"/>
        <v>1500</v>
      </c>
      <c r="N3">
        <f t="shared" si="3"/>
        <v>3750</v>
      </c>
      <c r="P3" s="11"/>
      <c r="Q3" s="12"/>
      <c r="R3" s="12"/>
      <c r="S3" s="12"/>
      <c r="T3" s="13"/>
      <c r="U3" s="14"/>
    </row>
    <row r="4" spans="1:21" x14ac:dyDescent="0.25">
      <c r="A4" s="6" t="s">
        <v>2</v>
      </c>
      <c r="B4" s="28">
        <v>30</v>
      </c>
      <c r="C4" s="29">
        <v>300</v>
      </c>
      <c r="D4" s="28">
        <v>15</v>
      </c>
      <c r="E4" s="29">
        <v>300</v>
      </c>
      <c r="F4" s="28">
        <v>10</v>
      </c>
      <c r="G4" s="29">
        <v>300</v>
      </c>
      <c r="H4" s="28">
        <v>5</v>
      </c>
      <c r="I4" s="29">
        <v>300</v>
      </c>
      <c r="K4">
        <f t="shared" si="0"/>
        <v>15</v>
      </c>
      <c r="L4">
        <f t="shared" si="1"/>
        <v>300</v>
      </c>
      <c r="M4">
        <f t="shared" si="2"/>
        <v>1500</v>
      </c>
      <c r="N4">
        <f t="shared" si="3"/>
        <v>4500</v>
      </c>
      <c r="P4" s="20" t="s">
        <v>24</v>
      </c>
      <c r="Q4" s="12"/>
      <c r="R4" s="13">
        <f>SUM($M$2:$M$25)/20</f>
        <v>5700</v>
      </c>
      <c r="S4" s="12"/>
      <c r="T4" s="13">
        <f>SUM($M$2:$M$25)/20</f>
        <v>5700</v>
      </c>
      <c r="U4" s="14"/>
    </row>
    <row r="5" spans="1:21" x14ac:dyDescent="0.25">
      <c r="A5" s="6" t="s">
        <v>3</v>
      </c>
      <c r="B5" s="28">
        <v>30</v>
      </c>
      <c r="C5" s="29">
        <v>300</v>
      </c>
      <c r="D5" s="28">
        <v>15</v>
      </c>
      <c r="E5" s="29">
        <v>300</v>
      </c>
      <c r="F5" s="28">
        <v>10</v>
      </c>
      <c r="G5" s="29">
        <v>300</v>
      </c>
      <c r="H5" s="28">
        <v>5</v>
      </c>
      <c r="I5" s="29">
        <v>300</v>
      </c>
      <c r="K5">
        <f t="shared" si="0"/>
        <v>15</v>
      </c>
      <c r="L5">
        <f t="shared" si="1"/>
        <v>300</v>
      </c>
      <c r="M5">
        <f t="shared" si="2"/>
        <v>1500</v>
      </c>
      <c r="N5">
        <f t="shared" si="3"/>
        <v>4500</v>
      </c>
      <c r="P5" s="11"/>
      <c r="Q5" s="12"/>
      <c r="R5" s="12"/>
      <c r="S5" s="12"/>
      <c r="T5" s="13"/>
      <c r="U5" s="14"/>
    </row>
    <row r="6" spans="1:21" x14ac:dyDescent="0.25">
      <c r="A6" s="6" t="s">
        <v>4</v>
      </c>
      <c r="B6" s="28">
        <v>30</v>
      </c>
      <c r="C6" s="29">
        <v>300</v>
      </c>
      <c r="D6" s="28">
        <v>15</v>
      </c>
      <c r="E6" s="29">
        <v>300</v>
      </c>
      <c r="F6" s="28">
        <v>10</v>
      </c>
      <c r="G6" s="29">
        <v>300</v>
      </c>
      <c r="H6" s="28">
        <v>5</v>
      </c>
      <c r="I6" s="29">
        <v>300</v>
      </c>
      <c r="K6">
        <f t="shared" si="0"/>
        <v>15</v>
      </c>
      <c r="L6">
        <f t="shared" si="1"/>
        <v>300</v>
      </c>
      <c r="M6">
        <f t="shared" si="2"/>
        <v>1500</v>
      </c>
      <c r="N6">
        <f t="shared" si="3"/>
        <v>4500</v>
      </c>
      <c r="P6" s="11"/>
      <c r="Q6" s="12"/>
      <c r="R6" s="12"/>
      <c r="S6" s="12"/>
      <c r="T6" s="13"/>
      <c r="U6" s="14"/>
    </row>
    <row r="7" spans="1:21" x14ac:dyDescent="0.25">
      <c r="A7" s="6" t="s">
        <v>5</v>
      </c>
      <c r="B7" s="28">
        <v>30</v>
      </c>
      <c r="C7" s="29">
        <v>300</v>
      </c>
      <c r="D7" s="28">
        <v>15</v>
      </c>
      <c r="E7" s="29">
        <v>300</v>
      </c>
      <c r="F7" s="28">
        <v>10</v>
      </c>
      <c r="G7" s="29">
        <v>300</v>
      </c>
      <c r="H7" s="28">
        <v>5</v>
      </c>
      <c r="I7" s="29">
        <v>300</v>
      </c>
      <c r="K7">
        <f t="shared" si="0"/>
        <v>15</v>
      </c>
      <c r="L7">
        <f t="shared" si="1"/>
        <v>300</v>
      </c>
      <c r="M7">
        <f t="shared" si="2"/>
        <v>1500</v>
      </c>
      <c r="N7">
        <f t="shared" si="3"/>
        <v>4500</v>
      </c>
      <c r="P7" s="11"/>
      <c r="Q7" s="12"/>
      <c r="R7" s="12"/>
      <c r="S7" s="12"/>
      <c r="T7" s="13"/>
      <c r="U7" s="14"/>
    </row>
    <row r="8" spans="1:21" x14ac:dyDescent="0.25">
      <c r="A8" s="6" t="s">
        <v>6</v>
      </c>
      <c r="B8" s="28">
        <v>30</v>
      </c>
      <c r="C8" s="29">
        <v>300</v>
      </c>
      <c r="D8" s="28">
        <v>25</v>
      </c>
      <c r="E8" s="29">
        <v>300</v>
      </c>
      <c r="F8" s="28">
        <v>20</v>
      </c>
      <c r="G8" s="29">
        <v>300</v>
      </c>
      <c r="H8" s="28">
        <v>10</v>
      </c>
      <c r="I8" s="29">
        <v>300</v>
      </c>
      <c r="K8">
        <f t="shared" si="0"/>
        <v>21.25</v>
      </c>
      <c r="L8">
        <f t="shared" si="1"/>
        <v>300</v>
      </c>
      <c r="M8">
        <f t="shared" si="2"/>
        <v>3000</v>
      </c>
      <c r="N8">
        <f t="shared" si="3"/>
        <v>6375</v>
      </c>
      <c r="P8" s="20" t="s">
        <v>64</v>
      </c>
      <c r="Q8" s="12"/>
      <c r="R8" s="13">
        <f>R4</f>
        <v>5700</v>
      </c>
      <c r="S8" s="12"/>
      <c r="T8" s="13">
        <f>T4*0.5</f>
        <v>2850</v>
      </c>
      <c r="U8" s="14"/>
    </row>
    <row r="9" spans="1:21" ht="14.95" x14ac:dyDescent="0.25">
      <c r="A9" s="6" t="s">
        <v>7</v>
      </c>
      <c r="B9" s="28">
        <v>40</v>
      </c>
      <c r="C9" s="29">
        <v>300</v>
      </c>
      <c r="D9" s="28">
        <v>25</v>
      </c>
      <c r="E9" s="29">
        <v>300</v>
      </c>
      <c r="F9" s="28">
        <v>20</v>
      </c>
      <c r="G9" s="29">
        <v>300</v>
      </c>
      <c r="H9" s="28">
        <v>10</v>
      </c>
      <c r="I9" s="29">
        <v>300</v>
      </c>
      <c r="K9">
        <f t="shared" si="0"/>
        <v>23.75</v>
      </c>
      <c r="L9">
        <f t="shared" si="1"/>
        <v>300</v>
      </c>
      <c r="M9">
        <f t="shared" si="2"/>
        <v>3000</v>
      </c>
      <c r="N9">
        <f t="shared" si="3"/>
        <v>7125</v>
      </c>
      <c r="P9" s="11"/>
      <c r="Q9" s="12"/>
      <c r="R9" s="12"/>
      <c r="S9" s="12"/>
      <c r="T9" s="13"/>
      <c r="U9" s="14"/>
    </row>
    <row r="10" spans="1:21" ht="14.95" x14ac:dyDescent="0.25">
      <c r="A10" s="6" t="s">
        <v>8</v>
      </c>
      <c r="B10" s="28">
        <v>40</v>
      </c>
      <c r="C10" s="29">
        <v>300</v>
      </c>
      <c r="D10" s="28">
        <v>25</v>
      </c>
      <c r="E10" s="29">
        <v>300</v>
      </c>
      <c r="F10" s="28">
        <v>20</v>
      </c>
      <c r="G10" s="29">
        <v>300</v>
      </c>
      <c r="H10" s="28">
        <v>10</v>
      </c>
      <c r="I10" s="29">
        <v>300</v>
      </c>
      <c r="K10">
        <f t="shared" si="0"/>
        <v>23.75</v>
      </c>
      <c r="L10">
        <f t="shared" si="1"/>
        <v>300</v>
      </c>
      <c r="M10">
        <f t="shared" si="2"/>
        <v>3000</v>
      </c>
      <c r="N10">
        <f t="shared" si="3"/>
        <v>7125</v>
      </c>
      <c r="P10" s="11"/>
      <c r="Q10" s="12"/>
      <c r="R10" s="12"/>
      <c r="S10" s="12"/>
      <c r="T10" s="13"/>
      <c r="U10" s="14"/>
    </row>
    <row r="11" spans="1:21" ht="14.95" x14ac:dyDescent="0.25">
      <c r="A11" s="6" t="s">
        <v>9</v>
      </c>
      <c r="B11" s="28">
        <v>50</v>
      </c>
      <c r="C11" s="29">
        <v>300</v>
      </c>
      <c r="D11" s="28">
        <v>25</v>
      </c>
      <c r="E11" s="29">
        <v>300</v>
      </c>
      <c r="F11" s="28">
        <v>20</v>
      </c>
      <c r="G11" s="29">
        <v>300</v>
      </c>
      <c r="H11" s="28">
        <v>10</v>
      </c>
      <c r="I11" s="29">
        <v>300</v>
      </c>
      <c r="K11">
        <f t="shared" si="0"/>
        <v>26.25</v>
      </c>
      <c r="L11">
        <f t="shared" si="1"/>
        <v>300</v>
      </c>
      <c r="M11">
        <f t="shared" si="2"/>
        <v>3000</v>
      </c>
      <c r="N11">
        <f t="shared" si="3"/>
        <v>7875</v>
      </c>
      <c r="P11" s="11"/>
      <c r="Q11" s="12"/>
      <c r="R11" s="12"/>
      <c r="S11" s="12"/>
      <c r="T11" s="13"/>
      <c r="U11" s="14"/>
    </row>
    <row r="12" spans="1:21" ht="14.95" x14ac:dyDescent="0.25">
      <c r="A12" s="6" t="s">
        <v>10</v>
      </c>
      <c r="B12" s="28">
        <v>60</v>
      </c>
      <c r="C12" s="29">
        <v>300</v>
      </c>
      <c r="D12" s="28">
        <v>25</v>
      </c>
      <c r="E12" s="29">
        <v>300</v>
      </c>
      <c r="F12" s="28">
        <v>20</v>
      </c>
      <c r="G12" s="29">
        <v>300</v>
      </c>
      <c r="H12" s="28">
        <v>10</v>
      </c>
      <c r="I12" s="29">
        <v>300</v>
      </c>
      <c r="K12">
        <f t="shared" si="0"/>
        <v>28.75</v>
      </c>
      <c r="L12">
        <f t="shared" si="1"/>
        <v>300</v>
      </c>
      <c r="M12">
        <f t="shared" si="2"/>
        <v>3000</v>
      </c>
      <c r="N12">
        <f t="shared" si="3"/>
        <v>8625</v>
      </c>
      <c r="P12" s="20" t="s">
        <v>65</v>
      </c>
      <c r="Q12" s="12"/>
      <c r="R12" s="13">
        <f>SUM(N2:N25)/20*0.1</f>
        <v>1235.625</v>
      </c>
      <c r="S12" s="12"/>
      <c r="T12" s="13">
        <f>R12*0.5</f>
        <v>617.8125</v>
      </c>
      <c r="U12" s="14"/>
    </row>
    <row r="13" spans="1:21" ht="14.95" x14ac:dyDescent="0.25">
      <c r="A13" s="6" t="s">
        <v>11</v>
      </c>
      <c r="B13" s="28">
        <v>70</v>
      </c>
      <c r="C13" s="29">
        <v>300</v>
      </c>
      <c r="D13" s="28">
        <v>25</v>
      </c>
      <c r="E13" s="29">
        <v>300</v>
      </c>
      <c r="F13" s="28">
        <v>20</v>
      </c>
      <c r="G13" s="29">
        <v>300</v>
      </c>
      <c r="H13" s="28">
        <v>10</v>
      </c>
      <c r="I13" s="29">
        <v>300</v>
      </c>
      <c r="K13">
        <f t="shared" si="0"/>
        <v>31.25</v>
      </c>
      <c r="L13">
        <f t="shared" si="1"/>
        <v>300</v>
      </c>
      <c r="M13">
        <f t="shared" si="2"/>
        <v>3000</v>
      </c>
      <c r="N13">
        <f t="shared" si="3"/>
        <v>9375</v>
      </c>
      <c r="P13" s="11"/>
      <c r="Q13" s="12"/>
      <c r="R13" s="12"/>
      <c r="S13" s="12"/>
      <c r="T13" s="13"/>
      <c r="U13" s="14"/>
    </row>
    <row r="14" spans="1:21" ht="14.95" x14ac:dyDescent="0.25">
      <c r="A14" s="6" t="s">
        <v>12</v>
      </c>
      <c r="B14" s="28">
        <v>80</v>
      </c>
      <c r="C14" s="29">
        <v>300</v>
      </c>
      <c r="D14" s="28">
        <v>30</v>
      </c>
      <c r="E14" s="29">
        <v>300</v>
      </c>
      <c r="F14" s="28">
        <v>20</v>
      </c>
      <c r="G14" s="29">
        <v>300</v>
      </c>
      <c r="H14" s="28">
        <v>10</v>
      </c>
      <c r="I14" s="29">
        <v>300</v>
      </c>
      <c r="K14">
        <f t="shared" si="0"/>
        <v>35</v>
      </c>
      <c r="L14">
        <f t="shared" si="1"/>
        <v>300</v>
      </c>
      <c r="M14">
        <f t="shared" si="2"/>
        <v>3000</v>
      </c>
      <c r="N14">
        <f t="shared" si="3"/>
        <v>10500</v>
      </c>
      <c r="P14" s="11"/>
      <c r="Q14" s="12"/>
      <c r="R14" s="12"/>
      <c r="S14" s="12"/>
      <c r="T14" s="13"/>
      <c r="U14" s="14"/>
    </row>
    <row r="15" spans="1:21" ht="14.95" x14ac:dyDescent="0.25">
      <c r="A15" s="6" t="s">
        <v>13</v>
      </c>
      <c r="B15" s="28">
        <v>95</v>
      </c>
      <c r="C15" s="29">
        <v>300</v>
      </c>
      <c r="D15" s="28">
        <v>35</v>
      </c>
      <c r="E15" s="29">
        <v>300</v>
      </c>
      <c r="F15" s="28">
        <v>30</v>
      </c>
      <c r="G15" s="29">
        <v>300</v>
      </c>
      <c r="H15" s="28">
        <v>20</v>
      </c>
      <c r="I15" s="29">
        <v>300</v>
      </c>
      <c r="K15">
        <f t="shared" si="0"/>
        <v>45</v>
      </c>
      <c r="L15">
        <f t="shared" si="1"/>
        <v>300</v>
      </c>
      <c r="M15">
        <f t="shared" si="2"/>
        <v>6000</v>
      </c>
      <c r="N15">
        <f t="shared" si="3"/>
        <v>13500</v>
      </c>
      <c r="P15" s="11"/>
      <c r="Q15" s="12"/>
      <c r="R15" s="12"/>
      <c r="S15" s="12"/>
      <c r="T15" s="13"/>
      <c r="U15" s="14"/>
    </row>
    <row r="16" spans="1:21" ht="14.95" x14ac:dyDescent="0.25">
      <c r="A16" s="6" t="s">
        <v>14</v>
      </c>
      <c r="B16" s="28">
        <v>100</v>
      </c>
      <c r="C16" s="29">
        <v>300</v>
      </c>
      <c r="D16" s="28">
        <v>70</v>
      </c>
      <c r="E16" s="29">
        <v>300</v>
      </c>
      <c r="F16" s="28">
        <v>30</v>
      </c>
      <c r="G16" s="29">
        <v>300</v>
      </c>
      <c r="H16" s="28">
        <v>20</v>
      </c>
      <c r="I16" s="29">
        <v>300</v>
      </c>
      <c r="K16">
        <f t="shared" si="0"/>
        <v>55</v>
      </c>
      <c r="L16">
        <f t="shared" si="1"/>
        <v>300</v>
      </c>
      <c r="M16">
        <f t="shared" si="2"/>
        <v>6000</v>
      </c>
      <c r="N16">
        <f t="shared" si="3"/>
        <v>16500</v>
      </c>
      <c r="P16" s="20" t="s">
        <v>25</v>
      </c>
      <c r="Q16" s="12"/>
      <c r="R16" s="13">
        <f>SUM(N2:N25)/20*0.1</f>
        <v>1235.625</v>
      </c>
      <c r="S16" s="12"/>
      <c r="T16" s="13">
        <f>R16*0.5</f>
        <v>617.8125</v>
      </c>
      <c r="U16" s="14"/>
    </row>
    <row r="17" spans="1:21" ht="14.95" x14ac:dyDescent="0.25">
      <c r="A17" s="6" t="s">
        <v>15</v>
      </c>
      <c r="B17" s="28">
        <v>120</v>
      </c>
      <c r="C17" s="29">
        <v>300</v>
      </c>
      <c r="D17" s="28">
        <v>70</v>
      </c>
      <c r="E17" s="29">
        <v>300</v>
      </c>
      <c r="F17" s="28">
        <v>35</v>
      </c>
      <c r="G17" s="29">
        <v>300</v>
      </c>
      <c r="H17" s="28">
        <v>25</v>
      </c>
      <c r="I17" s="29">
        <v>300</v>
      </c>
      <c r="K17">
        <f t="shared" si="0"/>
        <v>62.5</v>
      </c>
      <c r="L17">
        <f t="shared" si="1"/>
        <v>300</v>
      </c>
      <c r="M17">
        <f t="shared" si="2"/>
        <v>7500</v>
      </c>
      <c r="N17">
        <f t="shared" si="3"/>
        <v>18750</v>
      </c>
      <c r="P17" s="11"/>
      <c r="Q17" s="12"/>
      <c r="R17" s="12"/>
      <c r="S17" s="12"/>
      <c r="T17" s="13"/>
      <c r="U17" s="14"/>
    </row>
    <row r="18" spans="1:21" ht="14.95" x14ac:dyDescent="0.25">
      <c r="A18" s="6" t="s">
        <v>16</v>
      </c>
      <c r="B18" s="28">
        <v>120</v>
      </c>
      <c r="C18" s="29">
        <v>300</v>
      </c>
      <c r="D18" s="28">
        <v>85</v>
      </c>
      <c r="E18" s="29">
        <v>300</v>
      </c>
      <c r="F18" s="28">
        <v>50</v>
      </c>
      <c r="G18" s="29">
        <v>300</v>
      </c>
      <c r="H18" s="28">
        <v>40</v>
      </c>
      <c r="I18" s="29">
        <v>300</v>
      </c>
      <c r="K18">
        <f t="shared" si="0"/>
        <v>73.75</v>
      </c>
      <c r="L18">
        <f t="shared" si="1"/>
        <v>300</v>
      </c>
      <c r="M18">
        <f t="shared" si="2"/>
        <v>12000</v>
      </c>
      <c r="N18">
        <f t="shared" si="3"/>
        <v>22125</v>
      </c>
      <c r="P18" s="11"/>
      <c r="Q18" s="12"/>
      <c r="R18" s="12"/>
      <c r="S18" s="12"/>
      <c r="T18" s="13"/>
      <c r="U18" s="14"/>
    </row>
    <row r="19" spans="1:21" ht="14.95" x14ac:dyDescent="0.25">
      <c r="A19" s="6" t="s">
        <v>17</v>
      </c>
      <c r="B19" s="28">
        <v>120</v>
      </c>
      <c r="C19" s="29">
        <v>300</v>
      </c>
      <c r="D19" s="28">
        <v>85</v>
      </c>
      <c r="E19" s="29">
        <v>300</v>
      </c>
      <c r="F19" s="28">
        <v>50</v>
      </c>
      <c r="G19" s="29">
        <v>300</v>
      </c>
      <c r="H19" s="28">
        <v>40</v>
      </c>
      <c r="I19" s="29">
        <v>300</v>
      </c>
      <c r="K19">
        <f t="shared" si="0"/>
        <v>73.75</v>
      </c>
      <c r="L19">
        <f t="shared" si="1"/>
        <v>300</v>
      </c>
      <c r="M19">
        <f t="shared" si="2"/>
        <v>12000</v>
      </c>
      <c r="N19">
        <f t="shared" si="3"/>
        <v>22125</v>
      </c>
      <c r="P19" s="11"/>
      <c r="Q19" s="12"/>
      <c r="R19" s="12"/>
      <c r="S19" s="12"/>
      <c r="T19" s="13"/>
      <c r="U19" s="14"/>
    </row>
    <row r="20" spans="1:21" ht="14.95" x14ac:dyDescent="0.25">
      <c r="A20" s="6" t="s">
        <v>18</v>
      </c>
      <c r="B20" s="28">
        <v>100</v>
      </c>
      <c r="C20" s="29">
        <v>300</v>
      </c>
      <c r="D20" s="28">
        <v>80</v>
      </c>
      <c r="E20" s="29">
        <v>300</v>
      </c>
      <c r="F20" s="28">
        <v>45</v>
      </c>
      <c r="G20" s="29">
        <v>300</v>
      </c>
      <c r="H20" s="28">
        <v>40</v>
      </c>
      <c r="I20" s="29">
        <v>300</v>
      </c>
      <c r="K20">
        <f t="shared" si="0"/>
        <v>66.25</v>
      </c>
      <c r="L20">
        <f t="shared" si="1"/>
        <v>300</v>
      </c>
      <c r="M20">
        <f t="shared" si="2"/>
        <v>12000</v>
      </c>
      <c r="N20">
        <f t="shared" si="3"/>
        <v>19875</v>
      </c>
      <c r="P20" s="20" t="s">
        <v>26</v>
      </c>
      <c r="Q20" s="12"/>
      <c r="R20" s="12"/>
      <c r="S20" s="12"/>
      <c r="T20" s="13"/>
      <c r="U20" s="14"/>
    </row>
    <row r="21" spans="1:21" ht="14.95" x14ac:dyDescent="0.25">
      <c r="A21" s="6" t="s">
        <v>19</v>
      </c>
      <c r="B21" s="28">
        <v>100</v>
      </c>
      <c r="C21" s="29">
        <v>300</v>
      </c>
      <c r="D21" s="28">
        <v>70</v>
      </c>
      <c r="E21" s="29">
        <v>300</v>
      </c>
      <c r="F21" s="28">
        <v>35</v>
      </c>
      <c r="G21" s="29">
        <v>300</v>
      </c>
      <c r="H21" s="28">
        <v>35</v>
      </c>
      <c r="I21" s="29">
        <v>300</v>
      </c>
      <c r="K21">
        <f t="shared" si="0"/>
        <v>60</v>
      </c>
      <c r="L21">
        <f t="shared" si="1"/>
        <v>300</v>
      </c>
      <c r="M21">
        <f t="shared" si="2"/>
        <v>10500</v>
      </c>
      <c r="N21">
        <f t="shared" si="3"/>
        <v>18000</v>
      </c>
      <c r="P21" s="11"/>
      <c r="Q21" s="12"/>
      <c r="R21" s="12"/>
      <c r="S21" s="12"/>
      <c r="T21" s="13"/>
      <c r="U21" s="14"/>
    </row>
    <row r="22" spans="1:21" ht="15.8" thickBot="1" x14ac:dyDescent="0.3">
      <c r="A22" s="6" t="s">
        <v>20</v>
      </c>
      <c r="B22" s="28">
        <v>95</v>
      </c>
      <c r="C22" s="29">
        <v>300</v>
      </c>
      <c r="D22" s="28">
        <v>70</v>
      </c>
      <c r="E22" s="29">
        <v>300</v>
      </c>
      <c r="F22" s="28">
        <v>30</v>
      </c>
      <c r="G22" s="29">
        <v>300</v>
      </c>
      <c r="H22" s="28">
        <v>20</v>
      </c>
      <c r="I22" s="29">
        <v>300</v>
      </c>
      <c r="K22">
        <f t="shared" si="0"/>
        <v>53.75</v>
      </c>
      <c r="L22">
        <f t="shared" si="1"/>
        <v>300</v>
      </c>
      <c r="M22">
        <f t="shared" si="2"/>
        <v>6000</v>
      </c>
      <c r="N22">
        <f t="shared" si="3"/>
        <v>16125</v>
      </c>
      <c r="P22" s="15"/>
      <c r="Q22" s="16"/>
      <c r="R22" s="16"/>
      <c r="S22" s="16"/>
      <c r="T22" s="17"/>
      <c r="U22" s="18"/>
    </row>
    <row r="23" spans="1:21" ht="14.95" x14ac:dyDescent="0.25">
      <c r="A23" s="6" t="s">
        <v>21</v>
      </c>
      <c r="B23" s="28">
        <v>40</v>
      </c>
      <c r="C23" s="29">
        <v>300</v>
      </c>
      <c r="D23" s="28">
        <v>25</v>
      </c>
      <c r="E23" s="29">
        <v>300</v>
      </c>
      <c r="F23" s="28">
        <v>20</v>
      </c>
      <c r="G23" s="29">
        <v>300</v>
      </c>
      <c r="H23" s="28">
        <v>20</v>
      </c>
      <c r="I23" s="29">
        <v>300</v>
      </c>
      <c r="K23">
        <f t="shared" si="0"/>
        <v>26.25</v>
      </c>
      <c r="L23">
        <f t="shared" si="1"/>
        <v>300</v>
      </c>
      <c r="M23">
        <f t="shared" si="2"/>
        <v>6000</v>
      </c>
      <c r="N23">
        <f t="shared" si="3"/>
        <v>7875</v>
      </c>
    </row>
    <row r="24" spans="1:21" ht="14.95" x14ac:dyDescent="0.25">
      <c r="A24" s="6" t="s">
        <v>22</v>
      </c>
      <c r="B24" s="28">
        <v>30</v>
      </c>
      <c r="C24" s="29">
        <v>300</v>
      </c>
      <c r="D24" s="28">
        <v>15</v>
      </c>
      <c r="E24" s="29">
        <v>300</v>
      </c>
      <c r="F24" s="28">
        <v>10</v>
      </c>
      <c r="G24" s="29">
        <v>300</v>
      </c>
      <c r="H24" s="28">
        <v>10</v>
      </c>
      <c r="I24" s="29">
        <v>300</v>
      </c>
      <c r="K24">
        <f t="shared" si="0"/>
        <v>16.25</v>
      </c>
      <c r="L24">
        <f t="shared" si="1"/>
        <v>300</v>
      </c>
      <c r="M24">
        <f t="shared" si="2"/>
        <v>3000</v>
      </c>
      <c r="N24">
        <f t="shared" si="3"/>
        <v>4875</v>
      </c>
    </row>
    <row r="25" spans="1:21" ht="14.95" x14ac:dyDescent="0.25">
      <c r="A25" s="43" t="s">
        <v>23</v>
      </c>
      <c r="B25" s="31">
        <v>30</v>
      </c>
      <c r="C25" s="32">
        <v>300</v>
      </c>
      <c r="D25" s="31">
        <v>15</v>
      </c>
      <c r="E25" s="32">
        <v>300</v>
      </c>
      <c r="F25" s="31">
        <v>10</v>
      </c>
      <c r="G25" s="32">
        <v>300</v>
      </c>
      <c r="H25" s="31">
        <v>10</v>
      </c>
      <c r="I25" s="32">
        <v>300</v>
      </c>
      <c r="K25">
        <f t="shared" si="0"/>
        <v>16.25</v>
      </c>
      <c r="L25">
        <f t="shared" si="1"/>
        <v>300</v>
      </c>
      <c r="M25">
        <f t="shared" si="2"/>
        <v>3000</v>
      </c>
      <c r="N25">
        <f t="shared" si="3"/>
        <v>4875</v>
      </c>
    </row>
    <row r="26" spans="1:21" ht="14.95" x14ac:dyDescent="0.25">
      <c r="M26" s="38" t="s">
        <v>49</v>
      </c>
      <c r="N26" s="38"/>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selection activeCell="I36" sqref="I36"/>
    </sheetView>
  </sheetViews>
  <sheetFormatPr defaultRowHeight="14.3" x14ac:dyDescent="0.25"/>
  <cols>
    <col min="1" max="1" width="8.875" customWidth="1"/>
    <col min="2" max="10" width="10.625" customWidth="1"/>
    <col min="11" max="11" width="12.375" bestFit="1" customWidth="1"/>
    <col min="12" max="12" width="12.375" customWidth="1"/>
    <col min="13" max="14" width="16.625" customWidth="1"/>
    <col min="15" max="17" width="8.875" customWidth="1"/>
    <col min="18" max="18" width="13.375" customWidth="1"/>
    <col min="19" max="19" width="8.875" customWidth="1"/>
    <col min="20" max="20" width="13.875" customWidth="1"/>
    <col min="21" max="21" width="8.875" customWidth="1"/>
    <col min="22" max="22" width="15" bestFit="1" customWidth="1"/>
    <col min="23" max="26" width="8.875" customWidth="1"/>
  </cols>
  <sheetData>
    <row r="1" spans="1:26" ht="29.25" thickBot="1" x14ac:dyDescent="0.3">
      <c r="A1" s="6"/>
      <c r="B1" s="34" t="s">
        <v>40</v>
      </c>
      <c r="C1" s="35" t="s">
        <v>48</v>
      </c>
      <c r="D1" s="34" t="s">
        <v>41</v>
      </c>
      <c r="E1" s="35" t="s">
        <v>42</v>
      </c>
      <c r="F1" s="34" t="s">
        <v>43</v>
      </c>
      <c r="G1" s="35" t="s">
        <v>44</v>
      </c>
      <c r="H1" s="34" t="s">
        <v>45</v>
      </c>
      <c r="I1" s="35" t="s">
        <v>46</v>
      </c>
      <c r="J1" s="6"/>
      <c r="K1" s="6" t="s">
        <v>27</v>
      </c>
      <c r="L1" s="6" t="s">
        <v>34</v>
      </c>
      <c r="M1" s="7" t="s">
        <v>62</v>
      </c>
      <c r="N1" s="7" t="s">
        <v>63</v>
      </c>
    </row>
    <row r="2" spans="1:26" x14ac:dyDescent="0.25">
      <c r="A2" s="41" t="s">
        <v>0</v>
      </c>
      <c r="B2" s="26">
        <v>5</v>
      </c>
      <c r="C2" s="27">
        <v>300</v>
      </c>
      <c r="D2" s="26">
        <v>10</v>
      </c>
      <c r="E2" s="27">
        <v>300</v>
      </c>
      <c r="F2" s="26">
        <v>15</v>
      </c>
      <c r="G2" s="27">
        <v>300</v>
      </c>
      <c r="H2" s="26">
        <v>20</v>
      </c>
      <c r="I2" s="27">
        <v>300</v>
      </c>
      <c r="K2">
        <f t="shared" ref="K2:K15" si="0">AVERAGE(B2,D2,F2,H2)</f>
        <v>12.5</v>
      </c>
      <c r="L2">
        <f t="shared" ref="L2:L15" si="1">AVERAGE(C2,E2,G2,I2)</f>
        <v>300</v>
      </c>
      <c r="M2">
        <f t="shared" ref="M2:M25" si="2">I2*H2</f>
        <v>6000</v>
      </c>
      <c r="N2">
        <f t="shared" ref="N2:N25" si="3">L2*K2</f>
        <v>3750</v>
      </c>
      <c r="P2" s="8"/>
      <c r="Q2" s="9"/>
      <c r="R2" s="23" t="s">
        <v>33</v>
      </c>
      <c r="S2" s="24"/>
      <c r="T2" s="23" t="s">
        <v>29</v>
      </c>
      <c r="U2" s="10"/>
    </row>
    <row r="3" spans="1:26" x14ac:dyDescent="0.25">
      <c r="A3" s="6" t="s">
        <v>1</v>
      </c>
      <c r="B3" s="28">
        <v>5</v>
      </c>
      <c r="C3" s="29">
        <v>300</v>
      </c>
      <c r="D3" s="28">
        <v>10</v>
      </c>
      <c r="E3" s="29">
        <v>300</v>
      </c>
      <c r="F3" s="28">
        <v>15</v>
      </c>
      <c r="G3" s="29">
        <v>300</v>
      </c>
      <c r="H3" s="28">
        <v>20</v>
      </c>
      <c r="I3" s="29">
        <v>300</v>
      </c>
      <c r="K3">
        <f t="shared" si="0"/>
        <v>12.5</v>
      </c>
      <c r="L3">
        <f t="shared" si="1"/>
        <v>300</v>
      </c>
      <c r="M3">
        <f t="shared" si="2"/>
        <v>6000</v>
      </c>
      <c r="N3">
        <f t="shared" si="3"/>
        <v>3750</v>
      </c>
      <c r="P3" s="11"/>
      <c r="Q3" s="12"/>
      <c r="R3" s="13"/>
      <c r="S3" s="12"/>
      <c r="T3" s="13"/>
      <c r="U3" s="14"/>
    </row>
    <row r="4" spans="1:26" x14ac:dyDescent="0.25">
      <c r="A4" s="6" t="s">
        <v>2</v>
      </c>
      <c r="B4" s="28">
        <v>5</v>
      </c>
      <c r="C4" s="29">
        <v>300</v>
      </c>
      <c r="D4" s="28">
        <v>10</v>
      </c>
      <c r="E4" s="29">
        <v>300</v>
      </c>
      <c r="F4" s="28">
        <v>15</v>
      </c>
      <c r="G4" s="29">
        <v>300</v>
      </c>
      <c r="H4" s="28">
        <v>30</v>
      </c>
      <c r="I4" s="29">
        <v>300</v>
      </c>
      <c r="K4">
        <f t="shared" si="0"/>
        <v>15</v>
      </c>
      <c r="L4">
        <f t="shared" si="1"/>
        <v>300</v>
      </c>
      <c r="M4">
        <f t="shared" si="2"/>
        <v>9000</v>
      </c>
      <c r="N4">
        <f t="shared" si="3"/>
        <v>4500</v>
      </c>
      <c r="P4" s="20" t="s">
        <v>24</v>
      </c>
      <c r="Q4" s="12"/>
      <c r="R4" s="13">
        <f>SUM($M$2:$M$25)/20</f>
        <v>9375</v>
      </c>
      <c r="S4" s="12"/>
      <c r="T4" s="13">
        <f>SUM($M$2:$M$25)/20</f>
        <v>9375</v>
      </c>
      <c r="U4" s="14"/>
    </row>
    <row r="5" spans="1:26" x14ac:dyDescent="0.25">
      <c r="A5" s="6" t="s">
        <v>3</v>
      </c>
      <c r="B5" s="28">
        <v>5</v>
      </c>
      <c r="C5" s="29">
        <v>300</v>
      </c>
      <c r="D5" s="28">
        <v>10</v>
      </c>
      <c r="E5" s="29">
        <v>300</v>
      </c>
      <c r="F5" s="28">
        <v>15</v>
      </c>
      <c r="G5" s="29">
        <v>300</v>
      </c>
      <c r="H5" s="28">
        <v>30</v>
      </c>
      <c r="I5" s="29">
        <v>300</v>
      </c>
      <c r="K5">
        <f t="shared" si="0"/>
        <v>15</v>
      </c>
      <c r="L5">
        <f t="shared" si="1"/>
        <v>300</v>
      </c>
      <c r="M5">
        <f t="shared" si="2"/>
        <v>9000</v>
      </c>
      <c r="N5">
        <f t="shared" si="3"/>
        <v>4500</v>
      </c>
      <c r="P5" s="11"/>
      <c r="Q5" s="12"/>
      <c r="R5" s="12"/>
      <c r="S5" s="12"/>
      <c r="T5" s="13"/>
      <c r="U5" s="14"/>
    </row>
    <row r="6" spans="1:26" x14ac:dyDescent="0.25">
      <c r="A6" s="6" t="s">
        <v>4</v>
      </c>
      <c r="B6" s="28">
        <v>5</v>
      </c>
      <c r="C6" s="29">
        <v>300</v>
      </c>
      <c r="D6" s="28">
        <v>10</v>
      </c>
      <c r="E6" s="29">
        <v>300</v>
      </c>
      <c r="F6" s="28">
        <v>15</v>
      </c>
      <c r="G6" s="29">
        <v>300</v>
      </c>
      <c r="H6" s="28">
        <v>30</v>
      </c>
      <c r="I6" s="29">
        <v>300</v>
      </c>
      <c r="K6">
        <f t="shared" si="0"/>
        <v>15</v>
      </c>
      <c r="L6">
        <f t="shared" si="1"/>
        <v>300</v>
      </c>
      <c r="M6">
        <f t="shared" si="2"/>
        <v>9000</v>
      </c>
      <c r="N6">
        <f t="shared" si="3"/>
        <v>4500</v>
      </c>
      <c r="P6" s="11"/>
      <c r="Q6" s="12"/>
      <c r="R6" s="12"/>
      <c r="S6" s="12"/>
      <c r="T6" s="13"/>
      <c r="U6" s="14"/>
    </row>
    <row r="7" spans="1:26" x14ac:dyDescent="0.25">
      <c r="A7" s="6" t="s">
        <v>5</v>
      </c>
      <c r="B7" s="28">
        <v>5</v>
      </c>
      <c r="C7" s="29">
        <v>300</v>
      </c>
      <c r="D7" s="28">
        <v>10</v>
      </c>
      <c r="E7" s="29">
        <v>300</v>
      </c>
      <c r="F7" s="28">
        <v>15</v>
      </c>
      <c r="G7" s="29">
        <v>300</v>
      </c>
      <c r="H7" s="28">
        <v>30</v>
      </c>
      <c r="I7" s="29">
        <v>300</v>
      </c>
      <c r="K7">
        <f t="shared" si="0"/>
        <v>15</v>
      </c>
      <c r="L7">
        <f t="shared" si="1"/>
        <v>300</v>
      </c>
      <c r="M7">
        <f t="shared" si="2"/>
        <v>9000</v>
      </c>
      <c r="N7">
        <f t="shared" si="3"/>
        <v>4500</v>
      </c>
      <c r="P7" s="11"/>
      <c r="Q7" s="12"/>
      <c r="R7" s="12"/>
      <c r="S7" s="12"/>
      <c r="T7" s="13"/>
      <c r="U7" s="14"/>
      <c r="Z7" t="s">
        <v>28</v>
      </c>
    </row>
    <row r="8" spans="1:26" x14ac:dyDescent="0.25">
      <c r="A8" s="6" t="s">
        <v>6</v>
      </c>
      <c r="B8" s="28">
        <v>10</v>
      </c>
      <c r="C8" s="29">
        <v>300</v>
      </c>
      <c r="D8" s="28">
        <v>20</v>
      </c>
      <c r="E8" s="29">
        <v>300</v>
      </c>
      <c r="F8" s="28">
        <v>25</v>
      </c>
      <c r="G8" s="29">
        <v>300</v>
      </c>
      <c r="H8" s="28">
        <v>30</v>
      </c>
      <c r="I8" s="29">
        <v>300</v>
      </c>
      <c r="K8">
        <f t="shared" si="0"/>
        <v>21.25</v>
      </c>
      <c r="L8">
        <f t="shared" si="1"/>
        <v>300</v>
      </c>
      <c r="M8">
        <f t="shared" si="2"/>
        <v>9000</v>
      </c>
      <c r="N8">
        <f t="shared" si="3"/>
        <v>6375</v>
      </c>
      <c r="P8" s="20" t="s">
        <v>64</v>
      </c>
      <c r="Q8" s="12"/>
      <c r="R8" s="13">
        <f>R4</f>
        <v>9375</v>
      </c>
      <c r="S8" s="12"/>
      <c r="T8" s="13">
        <f>T4*0.5</f>
        <v>4687.5</v>
      </c>
      <c r="U8" s="14"/>
      <c r="Y8" t="s">
        <v>35</v>
      </c>
      <c r="Z8">
        <v>300</v>
      </c>
    </row>
    <row r="9" spans="1:26" ht="14.95" x14ac:dyDescent="0.25">
      <c r="A9" s="6" t="s">
        <v>7</v>
      </c>
      <c r="B9" s="28">
        <v>10</v>
      </c>
      <c r="C9" s="29">
        <v>300</v>
      </c>
      <c r="D9" s="28">
        <v>20</v>
      </c>
      <c r="E9" s="29">
        <v>300</v>
      </c>
      <c r="F9" s="28">
        <v>25</v>
      </c>
      <c r="G9" s="29">
        <v>300</v>
      </c>
      <c r="H9" s="28">
        <v>40</v>
      </c>
      <c r="I9" s="29">
        <v>300</v>
      </c>
      <c r="K9">
        <f t="shared" si="0"/>
        <v>23.75</v>
      </c>
      <c r="L9">
        <f t="shared" si="1"/>
        <v>300</v>
      </c>
      <c r="M9">
        <f t="shared" si="2"/>
        <v>12000</v>
      </c>
      <c r="N9">
        <f t="shared" si="3"/>
        <v>7125</v>
      </c>
      <c r="P9" s="11"/>
      <c r="Q9" s="12"/>
      <c r="R9" s="12"/>
      <c r="S9" s="12"/>
      <c r="T9" s="13"/>
      <c r="U9" s="14"/>
      <c r="Y9" t="s">
        <v>36</v>
      </c>
      <c r="Z9">
        <v>300</v>
      </c>
    </row>
    <row r="10" spans="1:26" ht="14.95" x14ac:dyDescent="0.25">
      <c r="A10" s="6" t="s">
        <v>8</v>
      </c>
      <c r="B10" s="28">
        <v>10</v>
      </c>
      <c r="C10" s="29">
        <v>300</v>
      </c>
      <c r="D10" s="28">
        <v>20</v>
      </c>
      <c r="E10" s="29">
        <v>300</v>
      </c>
      <c r="F10" s="28">
        <v>25</v>
      </c>
      <c r="G10" s="29">
        <v>300</v>
      </c>
      <c r="H10" s="28">
        <v>40</v>
      </c>
      <c r="I10" s="29">
        <v>300</v>
      </c>
      <c r="K10">
        <f t="shared" si="0"/>
        <v>23.75</v>
      </c>
      <c r="L10">
        <f t="shared" si="1"/>
        <v>300</v>
      </c>
      <c r="M10">
        <f t="shared" si="2"/>
        <v>12000</v>
      </c>
      <c r="N10">
        <f t="shared" si="3"/>
        <v>7125</v>
      </c>
      <c r="P10" s="11"/>
      <c r="Q10" s="12"/>
      <c r="R10" s="12"/>
      <c r="S10" s="12"/>
      <c r="T10" s="13"/>
      <c r="U10" s="14"/>
      <c r="Y10" t="s">
        <v>37</v>
      </c>
      <c r="Z10">
        <v>300</v>
      </c>
    </row>
    <row r="11" spans="1:26" ht="14.95" x14ac:dyDescent="0.25">
      <c r="A11" s="6" t="s">
        <v>9</v>
      </c>
      <c r="B11" s="28">
        <v>10</v>
      </c>
      <c r="C11" s="29">
        <v>300</v>
      </c>
      <c r="D11" s="28">
        <v>20</v>
      </c>
      <c r="E11" s="29">
        <v>300</v>
      </c>
      <c r="F11" s="28">
        <v>25</v>
      </c>
      <c r="G11" s="29">
        <v>300</v>
      </c>
      <c r="H11" s="28">
        <v>50</v>
      </c>
      <c r="I11" s="29">
        <v>300</v>
      </c>
      <c r="K11">
        <f t="shared" si="0"/>
        <v>26.25</v>
      </c>
      <c r="L11">
        <f t="shared" si="1"/>
        <v>300</v>
      </c>
      <c r="M11">
        <f t="shared" si="2"/>
        <v>15000</v>
      </c>
      <c r="N11">
        <f t="shared" si="3"/>
        <v>7875</v>
      </c>
      <c r="P11" s="11"/>
      <c r="Q11" s="12"/>
      <c r="R11" s="12"/>
      <c r="S11" s="12"/>
      <c r="T11" s="13"/>
      <c r="U11" s="14"/>
      <c r="V11" s="1"/>
      <c r="Y11" t="s">
        <v>38</v>
      </c>
      <c r="Z11">
        <v>0</v>
      </c>
    </row>
    <row r="12" spans="1:26" ht="14.95" x14ac:dyDescent="0.25">
      <c r="A12" s="6" t="s">
        <v>10</v>
      </c>
      <c r="B12" s="28">
        <v>10</v>
      </c>
      <c r="C12" s="29">
        <v>300</v>
      </c>
      <c r="D12" s="28">
        <v>20</v>
      </c>
      <c r="E12" s="29">
        <v>300</v>
      </c>
      <c r="F12" s="28">
        <v>25</v>
      </c>
      <c r="G12" s="29">
        <v>300</v>
      </c>
      <c r="H12" s="28">
        <v>60</v>
      </c>
      <c r="I12" s="29">
        <v>300</v>
      </c>
      <c r="K12">
        <f t="shared" si="0"/>
        <v>28.75</v>
      </c>
      <c r="L12">
        <f t="shared" si="1"/>
        <v>300</v>
      </c>
      <c r="M12">
        <f t="shared" si="2"/>
        <v>18000</v>
      </c>
      <c r="N12">
        <f t="shared" si="3"/>
        <v>8625</v>
      </c>
      <c r="P12" s="20" t="s">
        <v>65</v>
      </c>
      <c r="Q12" s="12"/>
      <c r="R12" s="13">
        <f>SUM(N2:N25)/20*0.1</f>
        <v>1060</v>
      </c>
      <c r="S12" s="12"/>
      <c r="T12" s="13">
        <f>R12*0.5</f>
        <v>530</v>
      </c>
      <c r="U12" s="14"/>
      <c r="Y12" t="s">
        <v>39</v>
      </c>
      <c r="Z12">
        <f>AVERAGE(Z8:Z11)</f>
        <v>225</v>
      </c>
    </row>
    <row r="13" spans="1:26" ht="14.95" x14ac:dyDescent="0.25">
      <c r="A13" s="6" t="s">
        <v>11</v>
      </c>
      <c r="B13" s="28">
        <v>10</v>
      </c>
      <c r="C13" s="29">
        <v>300</v>
      </c>
      <c r="D13" s="28">
        <v>20</v>
      </c>
      <c r="E13" s="29">
        <v>300</v>
      </c>
      <c r="F13" s="28">
        <v>25</v>
      </c>
      <c r="G13" s="29">
        <v>300</v>
      </c>
      <c r="H13" s="28">
        <v>70</v>
      </c>
      <c r="I13" s="29">
        <v>300</v>
      </c>
      <c r="K13">
        <f t="shared" si="0"/>
        <v>31.25</v>
      </c>
      <c r="L13">
        <f t="shared" si="1"/>
        <v>300</v>
      </c>
      <c r="M13">
        <f t="shared" si="2"/>
        <v>21000</v>
      </c>
      <c r="N13">
        <f t="shared" si="3"/>
        <v>9375</v>
      </c>
      <c r="P13" s="11"/>
      <c r="Q13" s="12"/>
      <c r="R13" s="12"/>
      <c r="S13" s="12"/>
      <c r="T13" s="13"/>
      <c r="U13" s="14"/>
    </row>
    <row r="14" spans="1:26" ht="14.95" x14ac:dyDescent="0.25">
      <c r="A14" s="6" t="s">
        <v>12</v>
      </c>
      <c r="B14" s="28">
        <v>10</v>
      </c>
      <c r="C14" s="29">
        <v>300</v>
      </c>
      <c r="D14" s="28">
        <v>20</v>
      </c>
      <c r="E14" s="29">
        <v>300</v>
      </c>
      <c r="F14" s="28">
        <v>30</v>
      </c>
      <c r="G14" s="29">
        <v>300</v>
      </c>
      <c r="H14" s="28">
        <v>80</v>
      </c>
      <c r="I14" s="29">
        <v>300</v>
      </c>
      <c r="K14">
        <f t="shared" si="0"/>
        <v>35</v>
      </c>
      <c r="L14">
        <f t="shared" si="1"/>
        <v>300</v>
      </c>
      <c r="M14">
        <f t="shared" si="2"/>
        <v>24000</v>
      </c>
      <c r="N14">
        <f t="shared" si="3"/>
        <v>10500</v>
      </c>
      <c r="P14" s="11"/>
      <c r="Q14" s="12"/>
      <c r="R14" s="12"/>
      <c r="S14" s="12"/>
      <c r="T14" s="13"/>
      <c r="U14" s="14"/>
    </row>
    <row r="15" spans="1:26" ht="14.95" x14ac:dyDescent="0.25">
      <c r="A15" s="6" t="s">
        <v>13</v>
      </c>
      <c r="B15" s="28">
        <v>20</v>
      </c>
      <c r="C15" s="29">
        <v>300</v>
      </c>
      <c r="D15" s="28">
        <v>30</v>
      </c>
      <c r="E15" s="29">
        <v>300</v>
      </c>
      <c r="F15" s="28">
        <v>35</v>
      </c>
      <c r="G15" s="29">
        <v>300</v>
      </c>
      <c r="H15" s="28">
        <v>95</v>
      </c>
      <c r="I15" s="29">
        <v>300</v>
      </c>
      <c r="K15">
        <f t="shared" si="0"/>
        <v>45</v>
      </c>
      <c r="L15">
        <f t="shared" si="1"/>
        <v>300</v>
      </c>
      <c r="M15">
        <f t="shared" si="2"/>
        <v>28500</v>
      </c>
      <c r="N15">
        <f t="shared" si="3"/>
        <v>13500</v>
      </c>
      <c r="P15" s="11"/>
      <c r="Q15" s="12"/>
      <c r="R15" s="12"/>
      <c r="S15" s="12"/>
      <c r="T15" s="13"/>
      <c r="U15" s="14"/>
    </row>
    <row r="16" spans="1:26" ht="14.95" x14ac:dyDescent="0.25">
      <c r="A16" s="6" t="s">
        <v>14</v>
      </c>
      <c r="B16" s="28">
        <v>20</v>
      </c>
      <c r="C16" s="29">
        <v>300</v>
      </c>
      <c r="D16" s="28">
        <v>30</v>
      </c>
      <c r="E16" s="29">
        <v>300</v>
      </c>
      <c r="F16" s="28">
        <v>70</v>
      </c>
      <c r="G16" s="29">
        <v>300</v>
      </c>
      <c r="H16" s="44">
        <v>100</v>
      </c>
      <c r="I16" s="45">
        <v>0</v>
      </c>
      <c r="K16">
        <f t="shared" ref="K16:K25" si="4">AVERAGE(B16,D16,F16)</f>
        <v>40</v>
      </c>
      <c r="L16">
        <f t="shared" ref="L16:L25" si="5">AVERAGE(C16,E16,G16)</f>
        <v>300</v>
      </c>
      <c r="M16">
        <f t="shared" si="2"/>
        <v>0</v>
      </c>
      <c r="N16">
        <f t="shared" si="3"/>
        <v>12000</v>
      </c>
      <c r="P16" s="20" t="s">
        <v>25</v>
      </c>
      <c r="Q16" s="12"/>
      <c r="R16" s="13">
        <f>SUM(N2:N25)/20*0.1</f>
        <v>1060</v>
      </c>
      <c r="S16" s="12"/>
      <c r="T16" s="13">
        <f>R16*0.5</f>
        <v>530</v>
      </c>
      <c r="U16" s="14"/>
    </row>
    <row r="17" spans="1:21" ht="14.95" x14ac:dyDescent="0.25">
      <c r="A17" s="6" t="s">
        <v>15</v>
      </c>
      <c r="B17" s="28">
        <v>25</v>
      </c>
      <c r="C17" s="29">
        <v>300</v>
      </c>
      <c r="D17" s="28">
        <v>35</v>
      </c>
      <c r="E17" s="29">
        <v>300</v>
      </c>
      <c r="F17" s="28">
        <v>70</v>
      </c>
      <c r="G17" s="29">
        <v>300</v>
      </c>
      <c r="H17" s="44">
        <v>120</v>
      </c>
      <c r="I17" s="45">
        <v>0</v>
      </c>
      <c r="K17">
        <f t="shared" si="4"/>
        <v>43.333333333333336</v>
      </c>
      <c r="L17">
        <f t="shared" si="5"/>
        <v>300</v>
      </c>
      <c r="M17">
        <f t="shared" si="2"/>
        <v>0</v>
      </c>
      <c r="N17">
        <f t="shared" si="3"/>
        <v>13000</v>
      </c>
      <c r="P17" s="11"/>
      <c r="Q17" s="12"/>
      <c r="R17" s="12"/>
      <c r="S17" s="12"/>
      <c r="T17" s="13"/>
      <c r="U17" s="14"/>
    </row>
    <row r="18" spans="1:21" ht="14.95" x14ac:dyDescent="0.25">
      <c r="A18" s="6" t="s">
        <v>16</v>
      </c>
      <c r="B18" s="28">
        <v>40</v>
      </c>
      <c r="C18" s="29">
        <v>300</v>
      </c>
      <c r="D18" s="28">
        <v>50</v>
      </c>
      <c r="E18" s="29">
        <v>300</v>
      </c>
      <c r="F18" s="28">
        <v>85</v>
      </c>
      <c r="G18" s="29">
        <v>300</v>
      </c>
      <c r="H18" s="44">
        <v>120</v>
      </c>
      <c r="I18" s="45">
        <v>0</v>
      </c>
      <c r="K18">
        <f t="shared" si="4"/>
        <v>58.333333333333336</v>
      </c>
      <c r="L18">
        <f t="shared" si="5"/>
        <v>300</v>
      </c>
      <c r="M18">
        <f t="shared" si="2"/>
        <v>0</v>
      </c>
      <c r="N18">
        <f t="shared" si="3"/>
        <v>17500</v>
      </c>
      <c r="P18" s="11"/>
      <c r="Q18" s="12"/>
      <c r="R18" s="12"/>
      <c r="S18" s="12"/>
      <c r="T18" s="13"/>
      <c r="U18" s="14"/>
    </row>
    <row r="19" spans="1:21" ht="14.95" x14ac:dyDescent="0.25">
      <c r="A19" s="6" t="s">
        <v>17</v>
      </c>
      <c r="B19" s="28">
        <v>40</v>
      </c>
      <c r="C19" s="29">
        <v>300</v>
      </c>
      <c r="D19" s="28">
        <v>50</v>
      </c>
      <c r="E19" s="29">
        <v>300</v>
      </c>
      <c r="F19" s="28">
        <v>85</v>
      </c>
      <c r="G19" s="29">
        <v>300</v>
      </c>
      <c r="H19" s="44">
        <v>120</v>
      </c>
      <c r="I19" s="45">
        <v>0</v>
      </c>
      <c r="K19">
        <f t="shared" si="4"/>
        <v>58.333333333333336</v>
      </c>
      <c r="L19">
        <f t="shared" si="5"/>
        <v>300</v>
      </c>
      <c r="M19">
        <f t="shared" si="2"/>
        <v>0</v>
      </c>
      <c r="N19">
        <f t="shared" si="3"/>
        <v>17500</v>
      </c>
      <c r="P19" s="11"/>
      <c r="Q19" s="12"/>
      <c r="R19" s="12"/>
      <c r="S19" s="12"/>
      <c r="T19" s="13"/>
      <c r="U19" s="14"/>
    </row>
    <row r="20" spans="1:21" ht="14.95" x14ac:dyDescent="0.25">
      <c r="A20" s="6" t="s">
        <v>18</v>
      </c>
      <c r="B20" s="28">
        <v>40</v>
      </c>
      <c r="C20" s="29">
        <v>300</v>
      </c>
      <c r="D20" s="28">
        <v>45</v>
      </c>
      <c r="E20" s="29">
        <v>300</v>
      </c>
      <c r="F20" s="28">
        <v>80</v>
      </c>
      <c r="G20" s="29">
        <v>300</v>
      </c>
      <c r="H20" s="44">
        <v>100</v>
      </c>
      <c r="I20" s="45">
        <v>0</v>
      </c>
      <c r="K20">
        <f t="shared" si="4"/>
        <v>55</v>
      </c>
      <c r="L20">
        <f t="shared" si="5"/>
        <v>300</v>
      </c>
      <c r="M20">
        <f t="shared" si="2"/>
        <v>0</v>
      </c>
      <c r="N20">
        <f t="shared" si="3"/>
        <v>16500</v>
      </c>
      <c r="P20" s="20" t="s">
        <v>26</v>
      </c>
      <c r="Q20" s="12"/>
      <c r="R20" s="12"/>
      <c r="S20" s="12"/>
      <c r="T20" s="13"/>
      <c r="U20" s="14"/>
    </row>
    <row r="21" spans="1:21" ht="14.95" x14ac:dyDescent="0.25">
      <c r="A21" s="6" t="s">
        <v>19</v>
      </c>
      <c r="B21" s="28">
        <v>35</v>
      </c>
      <c r="C21" s="29">
        <v>300</v>
      </c>
      <c r="D21" s="28">
        <v>35</v>
      </c>
      <c r="E21" s="29">
        <v>300</v>
      </c>
      <c r="F21" s="28">
        <v>70</v>
      </c>
      <c r="G21" s="29">
        <v>300</v>
      </c>
      <c r="H21" s="44">
        <v>100</v>
      </c>
      <c r="I21" s="45">
        <v>0</v>
      </c>
      <c r="K21">
        <f t="shared" si="4"/>
        <v>46.666666666666664</v>
      </c>
      <c r="L21">
        <f t="shared" si="5"/>
        <v>300</v>
      </c>
      <c r="M21">
        <f t="shared" si="2"/>
        <v>0</v>
      </c>
      <c r="N21">
        <f t="shared" si="3"/>
        <v>14000</v>
      </c>
      <c r="P21" s="11"/>
      <c r="Q21" s="12"/>
      <c r="R21" s="12"/>
      <c r="S21" s="12"/>
      <c r="T21" s="13"/>
      <c r="U21" s="14"/>
    </row>
    <row r="22" spans="1:21" ht="15.8" thickBot="1" x14ac:dyDescent="0.3">
      <c r="A22" s="6" t="s">
        <v>20</v>
      </c>
      <c r="B22" s="28">
        <v>20</v>
      </c>
      <c r="C22" s="29">
        <v>300</v>
      </c>
      <c r="D22" s="28">
        <v>30</v>
      </c>
      <c r="E22" s="29">
        <v>300</v>
      </c>
      <c r="F22" s="28">
        <v>70</v>
      </c>
      <c r="G22" s="29">
        <v>300</v>
      </c>
      <c r="H22" s="44">
        <v>95</v>
      </c>
      <c r="I22" s="45">
        <v>0</v>
      </c>
      <c r="K22">
        <f t="shared" si="4"/>
        <v>40</v>
      </c>
      <c r="L22">
        <f t="shared" si="5"/>
        <v>300</v>
      </c>
      <c r="M22">
        <f t="shared" si="2"/>
        <v>0</v>
      </c>
      <c r="N22">
        <f t="shared" si="3"/>
        <v>12000</v>
      </c>
      <c r="P22" s="15"/>
      <c r="Q22" s="16"/>
      <c r="R22" s="16"/>
      <c r="S22" s="16"/>
      <c r="T22" s="17"/>
      <c r="U22" s="18"/>
    </row>
    <row r="23" spans="1:21" ht="14.95" x14ac:dyDescent="0.25">
      <c r="A23" s="6" t="s">
        <v>21</v>
      </c>
      <c r="B23" s="28">
        <v>20</v>
      </c>
      <c r="C23" s="29">
        <v>300</v>
      </c>
      <c r="D23" s="28">
        <v>20</v>
      </c>
      <c r="E23" s="29">
        <v>300</v>
      </c>
      <c r="F23" s="28">
        <v>25</v>
      </c>
      <c r="G23" s="29">
        <v>300</v>
      </c>
      <c r="H23" s="44">
        <v>40</v>
      </c>
      <c r="I23" s="45">
        <v>0</v>
      </c>
      <c r="K23">
        <f t="shared" si="4"/>
        <v>21.666666666666668</v>
      </c>
      <c r="L23">
        <f t="shared" si="5"/>
        <v>300</v>
      </c>
      <c r="M23">
        <f t="shared" si="2"/>
        <v>0</v>
      </c>
      <c r="N23">
        <f t="shared" si="3"/>
        <v>6500</v>
      </c>
    </row>
    <row r="24" spans="1:21" ht="14.95" x14ac:dyDescent="0.25">
      <c r="A24" s="6" t="s">
        <v>22</v>
      </c>
      <c r="B24" s="28">
        <v>10</v>
      </c>
      <c r="C24" s="29">
        <v>300</v>
      </c>
      <c r="D24" s="28">
        <v>10</v>
      </c>
      <c r="E24" s="29">
        <v>300</v>
      </c>
      <c r="F24" s="28">
        <v>15</v>
      </c>
      <c r="G24" s="29">
        <v>300</v>
      </c>
      <c r="H24" s="44">
        <v>30</v>
      </c>
      <c r="I24" s="45">
        <v>0</v>
      </c>
      <c r="K24">
        <f t="shared" si="4"/>
        <v>11.666666666666666</v>
      </c>
      <c r="L24">
        <f t="shared" si="5"/>
        <v>300</v>
      </c>
      <c r="M24">
        <f t="shared" si="2"/>
        <v>0</v>
      </c>
      <c r="N24">
        <f t="shared" si="3"/>
        <v>3500</v>
      </c>
    </row>
    <row r="25" spans="1:21" ht="14.95" x14ac:dyDescent="0.25">
      <c r="A25" s="43" t="s">
        <v>23</v>
      </c>
      <c r="B25" s="31">
        <v>10</v>
      </c>
      <c r="C25" s="32">
        <v>300</v>
      </c>
      <c r="D25" s="31">
        <v>10</v>
      </c>
      <c r="E25" s="32">
        <v>300</v>
      </c>
      <c r="F25" s="31">
        <v>15</v>
      </c>
      <c r="G25" s="32">
        <v>300</v>
      </c>
      <c r="H25" s="46">
        <v>30</v>
      </c>
      <c r="I25" s="47">
        <v>0</v>
      </c>
      <c r="K25">
        <f t="shared" si="4"/>
        <v>11.666666666666666</v>
      </c>
      <c r="L25">
        <f t="shared" si="5"/>
        <v>300</v>
      </c>
      <c r="M25">
        <f t="shared" si="2"/>
        <v>0</v>
      </c>
      <c r="N25">
        <f t="shared" si="3"/>
        <v>3500</v>
      </c>
    </row>
    <row r="26" spans="1:21" ht="14.95" x14ac:dyDescent="0.25">
      <c r="M26" s="38" t="s">
        <v>49</v>
      </c>
      <c r="N26" s="38"/>
    </row>
    <row r="27" spans="1:21" ht="18.7" x14ac:dyDescent="0.3">
      <c r="A27" s="25" t="s">
        <v>47</v>
      </c>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selection activeCell="T12" sqref="T12"/>
    </sheetView>
  </sheetViews>
  <sheetFormatPr defaultRowHeight="14.3" x14ac:dyDescent="0.25"/>
  <cols>
    <col min="1" max="1" width="8.875" customWidth="1"/>
    <col min="2" max="10" width="10.625" customWidth="1"/>
    <col min="11" max="11" width="12.375" bestFit="1" customWidth="1"/>
    <col min="12" max="12" width="12.375" customWidth="1"/>
    <col min="13" max="14" width="16.625" customWidth="1"/>
    <col min="15" max="17" width="8.875" customWidth="1"/>
    <col min="18" max="18" width="13.375" customWidth="1"/>
    <col min="19" max="19" width="8.875" customWidth="1"/>
    <col min="20" max="20" width="13.875" customWidth="1"/>
    <col min="21" max="21" width="8.875" customWidth="1"/>
    <col min="22" max="22" width="15" bestFit="1" customWidth="1"/>
    <col min="23" max="26" width="8.875" customWidth="1"/>
  </cols>
  <sheetData>
    <row r="1" spans="1:26" ht="29.25" thickBot="1" x14ac:dyDescent="0.3">
      <c r="A1" s="6"/>
      <c r="B1" s="34" t="s">
        <v>40</v>
      </c>
      <c r="C1" s="35" t="s">
        <v>48</v>
      </c>
      <c r="D1" s="34" t="s">
        <v>41</v>
      </c>
      <c r="E1" s="35" t="s">
        <v>42</v>
      </c>
      <c r="F1" s="34" t="s">
        <v>43</v>
      </c>
      <c r="G1" s="35" t="s">
        <v>44</v>
      </c>
      <c r="H1" s="34" t="s">
        <v>45</v>
      </c>
      <c r="I1" s="35" t="s">
        <v>46</v>
      </c>
      <c r="J1" s="6"/>
      <c r="K1" s="6" t="s">
        <v>27</v>
      </c>
      <c r="L1" s="6" t="s">
        <v>34</v>
      </c>
      <c r="M1" s="7" t="s">
        <v>62</v>
      </c>
      <c r="N1" s="7" t="s">
        <v>63</v>
      </c>
    </row>
    <row r="2" spans="1:26" x14ac:dyDescent="0.25">
      <c r="A2" s="41" t="s">
        <v>0</v>
      </c>
      <c r="B2" s="26">
        <v>5</v>
      </c>
      <c r="C2" s="27">
        <v>300</v>
      </c>
      <c r="D2" s="26">
        <v>10</v>
      </c>
      <c r="E2" s="27">
        <v>300</v>
      </c>
      <c r="F2" s="26">
        <v>15</v>
      </c>
      <c r="G2" s="27">
        <v>300</v>
      </c>
      <c r="H2" s="26">
        <v>20</v>
      </c>
      <c r="I2" s="27">
        <v>300</v>
      </c>
      <c r="K2">
        <f t="shared" ref="K2:K15" si="0">AVERAGE(B2,D2,F2,H2)</f>
        <v>12.5</v>
      </c>
      <c r="L2">
        <f t="shared" ref="L2:L15" si="1">AVERAGE(C2,E2,G2,I2)</f>
        <v>300</v>
      </c>
      <c r="M2">
        <f t="shared" ref="M2:M25" si="2">I2*H2</f>
        <v>6000</v>
      </c>
      <c r="N2">
        <f t="shared" ref="N2:N25" si="3">L2*K2</f>
        <v>3750</v>
      </c>
      <c r="P2" s="8"/>
      <c r="Q2" s="9"/>
      <c r="R2" s="23" t="s">
        <v>33</v>
      </c>
      <c r="S2" s="24"/>
      <c r="T2" s="23" t="s">
        <v>29</v>
      </c>
      <c r="U2" s="10"/>
    </row>
    <row r="3" spans="1:26" x14ac:dyDescent="0.25">
      <c r="A3" s="6" t="s">
        <v>1</v>
      </c>
      <c r="B3" s="28">
        <v>5</v>
      </c>
      <c r="C3" s="29">
        <v>300</v>
      </c>
      <c r="D3" s="28">
        <v>10</v>
      </c>
      <c r="E3" s="29">
        <v>300</v>
      </c>
      <c r="F3" s="28">
        <v>15</v>
      </c>
      <c r="G3" s="29">
        <v>300</v>
      </c>
      <c r="H3" s="28">
        <v>20</v>
      </c>
      <c r="I3" s="29">
        <v>300</v>
      </c>
      <c r="K3">
        <f t="shared" si="0"/>
        <v>12.5</v>
      </c>
      <c r="L3">
        <f t="shared" si="1"/>
        <v>300</v>
      </c>
      <c r="M3">
        <f t="shared" si="2"/>
        <v>6000</v>
      </c>
      <c r="N3">
        <f t="shared" si="3"/>
        <v>3750</v>
      </c>
      <c r="P3" s="11"/>
      <c r="Q3" s="12"/>
      <c r="R3" s="13"/>
      <c r="S3" s="12"/>
      <c r="T3" s="13"/>
      <c r="U3" s="14"/>
    </row>
    <row r="4" spans="1:26" x14ac:dyDescent="0.25">
      <c r="A4" s="6" t="s">
        <v>2</v>
      </c>
      <c r="B4" s="28">
        <v>5</v>
      </c>
      <c r="C4" s="29">
        <v>300</v>
      </c>
      <c r="D4" s="28">
        <v>10</v>
      </c>
      <c r="E4" s="29">
        <v>300</v>
      </c>
      <c r="F4" s="28">
        <v>15</v>
      </c>
      <c r="G4" s="29">
        <v>300</v>
      </c>
      <c r="H4" s="28">
        <v>30</v>
      </c>
      <c r="I4" s="29">
        <v>300</v>
      </c>
      <c r="K4">
        <f t="shared" si="0"/>
        <v>15</v>
      </c>
      <c r="L4">
        <f t="shared" si="1"/>
        <v>300</v>
      </c>
      <c r="M4">
        <f t="shared" si="2"/>
        <v>9000</v>
      </c>
      <c r="N4">
        <f t="shared" si="3"/>
        <v>4500</v>
      </c>
      <c r="P4" s="20" t="s">
        <v>24</v>
      </c>
      <c r="Q4" s="12"/>
      <c r="R4" s="13">
        <f>SUM($M$2:$M$25)/20</f>
        <v>9375</v>
      </c>
      <c r="S4" s="12"/>
      <c r="T4" s="13">
        <f>SUM($M$2:$M$25)/20</f>
        <v>9375</v>
      </c>
      <c r="U4" s="14"/>
    </row>
    <row r="5" spans="1:26" x14ac:dyDescent="0.25">
      <c r="A5" s="6" t="s">
        <v>3</v>
      </c>
      <c r="B5" s="28">
        <v>5</v>
      </c>
      <c r="C5" s="29">
        <v>300</v>
      </c>
      <c r="D5" s="28">
        <v>10</v>
      </c>
      <c r="E5" s="29">
        <v>300</v>
      </c>
      <c r="F5" s="28">
        <v>15</v>
      </c>
      <c r="G5" s="29">
        <v>300</v>
      </c>
      <c r="H5" s="28">
        <v>30</v>
      </c>
      <c r="I5" s="29">
        <v>300</v>
      </c>
      <c r="K5">
        <f t="shared" si="0"/>
        <v>15</v>
      </c>
      <c r="L5">
        <f t="shared" si="1"/>
        <v>300</v>
      </c>
      <c r="M5">
        <f t="shared" si="2"/>
        <v>9000</v>
      </c>
      <c r="N5">
        <f t="shared" si="3"/>
        <v>4500</v>
      </c>
      <c r="P5" s="11"/>
      <c r="Q5" s="12"/>
      <c r="R5" s="12"/>
      <c r="S5" s="12"/>
      <c r="T5" s="13"/>
      <c r="U5" s="14"/>
    </row>
    <row r="6" spans="1:26" x14ac:dyDescent="0.25">
      <c r="A6" s="6" t="s">
        <v>4</v>
      </c>
      <c r="B6" s="28">
        <v>5</v>
      </c>
      <c r="C6" s="29">
        <v>300</v>
      </c>
      <c r="D6" s="28">
        <v>10</v>
      </c>
      <c r="E6" s="29">
        <v>300</v>
      </c>
      <c r="F6" s="28">
        <v>15</v>
      </c>
      <c r="G6" s="29">
        <v>300</v>
      </c>
      <c r="H6" s="28">
        <v>30</v>
      </c>
      <c r="I6" s="29">
        <v>300</v>
      </c>
      <c r="K6">
        <f t="shared" si="0"/>
        <v>15</v>
      </c>
      <c r="L6">
        <f t="shared" si="1"/>
        <v>300</v>
      </c>
      <c r="M6">
        <f t="shared" si="2"/>
        <v>9000</v>
      </c>
      <c r="N6">
        <f t="shared" si="3"/>
        <v>4500</v>
      </c>
      <c r="P6" s="11"/>
      <c r="Q6" s="12"/>
      <c r="R6" s="12"/>
      <c r="S6" s="12"/>
      <c r="T6" s="13"/>
      <c r="U6" s="14"/>
    </row>
    <row r="7" spans="1:26" x14ac:dyDescent="0.25">
      <c r="A7" s="6" t="s">
        <v>5</v>
      </c>
      <c r="B7" s="28">
        <v>5</v>
      </c>
      <c r="C7" s="29">
        <v>300</v>
      </c>
      <c r="D7" s="28">
        <v>10</v>
      </c>
      <c r="E7" s="29">
        <v>300</v>
      </c>
      <c r="F7" s="28">
        <v>15</v>
      </c>
      <c r="G7" s="29">
        <v>300</v>
      </c>
      <c r="H7" s="28">
        <v>30</v>
      </c>
      <c r="I7" s="29">
        <v>300</v>
      </c>
      <c r="K7">
        <f t="shared" si="0"/>
        <v>15</v>
      </c>
      <c r="L7">
        <f t="shared" si="1"/>
        <v>300</v>
      </c>
      <c r="M7">
        <f t="shared" si="2"/>
        <v>9000</v>
      </c>
      <c r="N7">
        <f t="shared" si="3"/>
        <v>4500</v>
      </c>
      <c r="P7" s="11"/>
      <c r="Q7" s="12"/>
      <c r="R7" s="12"/>
      <c r="S7" s="12"/>
      <c r="T7" s="13"/>
      <c r="U7" s="14"/>
      <c r="Z7" t="s">
        <v>28</v>
      </c>
    </row>
    <row r="8" spans="1:26" x14ac:dyDescent="0.25">
      <c r="A8" s="6" t="s">
        <v>6</v>
      </c>
      <c r="B8" s="28">
        <v>10</v>
      </c>
      <c r="C8" s="29">
        <v>300</v>
      </c>
      <c r="D8" s="28">
        <v>20</v>
      </c>
      <c r="E8" s="29">
        <v>300</v>
      </c>
      <c r="F8" s="28">
        <v>25</v>
      </c>
      <c r="G8" s="29">
        <v>300</v>
      </c>
      <c r="H8" s="28">
        <v>30</v>
      </c>
      <c r="I8" s="29">
        <v>300</v>
      </c>
      <c r="K8">
        <f t="shared" si="0"/>
        <v>21.25</v>
      </c>
      <c r="L8">
        <f t="shared" si="1"/>
        <v>300</v>
      </c>
      <c r="M8">
        <f t="shared" si="2"/>
        <v>9000</v>
      </c>
      <c r="N8">
        <f t="shared" si="3"/>
        <v>6375</v>
      </c>
      <c r="P8" s="20" t="s">
        <v>64</v>
      </c>
      <c r="Q8" s="12"/>
      <c r="R8" s="13">
        <f>R4</f>
        <v>9375</v>
      </c>
      <c r="S8" s="12"/>
      <c r="T8" s="13">
        <f>T4*0.5</f>
        <v>4687.5</v>
      </c>
      <c r="U8" s="14"/>
      <c r="Y8" t="s">
        <v>35</v>
      </c>
      <c r="Z8">
        <v>300</v>
      </c>
    </row>
    <row r="9" spans="1:26" ht="14.95" x14ac:dyDescent="0.25">
      <c r="A9" s="6" t="s">
        <v>7</v>
      </c>
      <c r="B9" s="28">
        <v>10</v>
      </c>
      <c r="C9" s="29">
        <v>300</v>
      </c>
      <c r="D9" s="30">
        <v>20</v>
      </c>
      <c r="E9" s="29">
        <v>300</v>
      </c>
      <c r="F9" s="28">
        <v>25</v>
      </c>
      <c r="G9" s="29">
        <v>300</v>
      </c>
      <c r="H9" s="28">
        <v>40</v>
      </c>
      <c r="I9" s="29">
        <v>300</v>
      </c>
      <c r="K9">
        <f t="shared" si="0"/>
        <v>23.75</v>
      </c>
      <c r="L9">
        <f t="shared" si="1"/>
        <v>300</v>
      </c>
      <c r="M9">
        <f t="shared" si="2"/>
        <v>12000</v>
      </c>
      <c r="N9">
        <f t="shared" si="3"/>
        <v>7125</v>
      </c>
      <c r="P9" s="11"/>
      <c r="Q9" s="12"/>
      <c r="R9" s="12"/>
      <c r="S9" s="12"/>
      <c r="T9" s="13"/>
      <c r="U9" s="14"/>
      <c r="Y9" t="s">
        <v>36</v>
      </c>
      <c r="Z9">
        <v>300</v>
      </c>
    </row>
    <row r="10" spans="1:26" ht="14.95" x14ac:dyDescent="0.25">
      <c r="A10" s="6" t="s">
        <v>8</v>
      </c>
      <c r="B10" s="28">
        <v>10</v>
      </c>
      <c r="C10" s="29">
        <v>300</v>
      </c>
      <c r="D10" s="28">
        <v>20</v>
      </c>
      <c r="E10" s="29">
        <v>300</v>
      </c>
      <c r="F10" s="28">
        <v>25</v>
      </c>
      <c r="G10" s="29">
        <v>300</v>
      </c>
      <c r="H10" s="28">
        <v>40</v>
      </c>
      <c r="I10" s="29">
        <v>300</v>
      </c>
      <c r="K10">
        <f t="shared" si="0"/>
        <v>23.75</v>
      </c>
      <c r="L10">
        <f t="shared" si="1"/>
        <v>300</v>
      </c>
      <c r="M10">
        <f t="shared" si="2"/>
        <v>12000</v>
      </c>
      <c r="N10">
        <f t="shared" si="3"/>
        <v>7125</v>
      </c>
      <c r="P10" s="11"/>
      <c r="Q10" s="12"/>
      <c r="R10" s="12"/>
      <c r="S10" s="12"/>
      <c r="T10" s="13"/>
      <c r="U10" s="14"/>
      <c r="Y10" t="s">
        <v>37</v>
      </c>
      <c r="Z10">
        <v>300</v>
      </c>
    </row>
    <row r="11" spans="1:26" ht="14.95" x14ac:dyDescent="0.25">
      <c r="A11" s="6" t="s">
        <v>9</v>
      </c>
      <c r="B11" s="28">
        <v>10</v>
      </c>
      <c r="C11" s="29">
        <v>300</v>
      </c>
      <c r="D11" s="28">
        <v>20</v>
      </c>
      <c r="E11" s="29">
        <v>300</v>
      </c>
      <c r="F11" s="28">
        <v>25</v>
      </c>
      <c r="G11" s="29">
        <v>300</v>
      </c>
      <c r="H11" s="28">
        <v>50</v>
      </c>
      <c r="I11" s="29">
        <v>300</v>
      </c>
      <c r="K11">
        <f t="shared" si="0"/>
        <v>26.25</v>
      </c>
      <c r="L11">
        <f t="shared" si="1"/>
        <v>300</v>
      </c>
      <c r="M11">
        <f t="shared" si="2"/>
        <v>15000</v>
      </c>
      <c r="N11">
        <f t="shared" si="3"/>
        <v>7875</v>
      </c>
      <c r="P11" s="11"/>
      <c r="Q11" s="12"/>
      <c r="R11" s="12"/>
      <c r="S11" s="12"/>
      <c r="T11" s="13"/>
      <c r="U11" s="14"/>
      <c r="V11" s="1"/>
      <c r="Y11" t="s">
        <v>38</v>
      </c>
      <c r="Z11">
        <v>0</v>
      </c>
    </row>
    <row r="12" spans="1:26" ht="14.95" x14ac:dyDescent="0.25">
      <c r="A12" s="6" t="s">
        <v>10</v>
      </c>
      <c r="B12" s="28">
        <v>10</v>
      </c>
      <c r="C12" s="29">
        <v>300</v>
      </c>
      <c r="D12" s="28">
        <v>20</v>
      </c>
      <c r="E12" s="29">
        <v>300</v>
      </c>
      <c r="F12" s="28">
        <v>25</v>
      </c>
      <c r="G12" s="29">
        <v>300</v>
      </c>
      <c r="H12" s="28">
        <v>60</v>
      </c>
      <c r="I12" s="29">
        <v>300</v>
      </c>
      <c r="K12">
        <f t="shared" si="0"/>
        <v>28.75</v>
      </c>
      <c r="L12">
        <f t="shared" si="1"/>
        <v>300</v>
      </c>
      <c r="M12">
        <f t="shared" si="2"/>
        <v>18000</v>
      </c>
      <c r="N12">
        <f t="shared" si="3"/>
        <v>8625</v>
      </c>
      <c r="P12" s="19" t="s">
        <v>65</v>
      </c>
      <c r="Q12" s="12"/>
      <c r="R12" s="13">
        <f>SUM(N2:N25)/20*2</f>
        <v>21200</v>
      </c>
      <c r="S12" s="12"/>
      <c r="T12" s="13">
        <f>R12*0.75</f>
        <v>15900</v>
      </c>
      <c r="U12" s="14"/>
      <c r="Y12" t="s">
        <v>39</v>
      </c>
      <c r="Z12">
        <f>AVERAGE(Z8:Z11)</f>
        <v>225</v>
      </c>
    </row>
    <row r="13" spans="1:26" ht="14.95" x14ac:dyDescent="0.25">
      <c r="A13" s="6" t="s">
        <v>11</v>
      </c>
      <c r="B13" s="28">
        <v>10</v>
      </c>
      <c r="C13" s="29">
        <v>300</v>
      </c>
      <c r="D13" s="39">
        <v>20</v>
      </c>
      <c r="E13" s="29">
        <v>300</v>
      </c>
      <c r="F13" s="28">
        <v>25</v>
      </c>
      <c r="G13" s="29">
        <v>300</v>
      </c>
      <c r="H13" s="28">
        <v>70</v>
      </c>
      <c r="I13" s="29">
        <v>300</v>
      </c>
      <c r="K13">
        <f t="shared" si="0"/>
        <v>31.25</v>
      </c>
      <c r="L13">
        <f t="shared" si="1"/>
        <v>300</v>
      </c>
      <c r="M13">
        <f t="shared" si="2"/>
        <v>21000</v>
      </c>
      <c r="N13">
        <f t="shared" si="3"/>
        <v>9375</v>
      </c>
      <c r="P13" s="11"/>
      <c r="Q13" s="12"/>
      <c r="R13" s="12"/>
      <c r="S13" s="12"/>
      <c r="T13" s="13"/>
      <c r="U13" s="14"/>
    </row>
    <row r="14" spans="1:26" ht="14.95" x14ac:dyDescent="0.25">
      <c r="A14" s="6" t="s">
        <v>12</v>
      </c>
      <c r="B14" s="28">
        <v>10</v>
      </c>
      <c r="C14" s="29">
        <v>300</v>
      </c>
      <c r="D14" s="28">
        <v>20</v>
      </c>
      <c r="E14" s="29">
        <v>300</v>
      </c>
      <c r="F14" s="28">
        <v>30</v>
      </c>
      <c r="G14" s="29">
        <v>300</v>
      </c>
      <c r="H14" s="28">
        <v>80</v>
      </c>
      <c r="I14" s="29">
        <v>300</v>
      </c>
      <c r="K14">
        <f t="shared" si="0"/>
        <v>35</v>
      </c>
      <c r="L14">
        <f t="shared" si="1"/>
        <v>300</v>
      </c>
      <c r="M14">
        <f t="shared" si="2"/>
        <v>24000</v>
      </c>
      <c r="N14">
        <f t="shared" si="3"/>
        <v>10500</v>
      </c>
      <c r="P14" s="11"/>
      <c r="Q14" s="12"/>
      <c r="R14" s="12"/>
      <c r="S14" s="12"/>
      <c r="T14" s="13"/>
      <c r="U14" s="14"/>
    </row>
    <row r="15" spans="1:26" ht="14.95" x14ac:dyDescent="0.25">
      <c r="A15" s="6" t="s">
        <v>13</v>
      </c>
      <c r="B15" s="28">
        <v>20</v>
      </c>
      <c r="C15" s="29">
        <v>300</v>
      </c>
      <c r="D15" s="28">
        <v>30</v>
      </c>
      <c r="E15" s="29">
        <v>300</v>
      </c>
      <c r="F15" s="28">
        <v>35</v>
      </c>
      <c r="G15" s="29">
        <v>300</v>
      </c>
      <c r="H15" s="28">
        <v>95</v>
      </c>
      <c r="I15" s="29">
        <v>300</v>
      </c>
      <c r="K15">
        <f t="shared" si="0"/>
        <v>45</v>
      </c>
      <c r="L15">
        <f t="shared" si="1"/>
        <v>300</v>
      </c>
      <c r="M15">
        <f t="shared" si="2"/>
        <v>28500</v>
      </c>
      <c r="N15">
        <f t="shared" si="3"/>
        <v>13500</v>
      </c>
      <c r="P15" s="11"/>
      <c r="Q15" s="12"/>
      <c r="R15" s="12"/>
      <c r="S15" s="12"/>
      <c r="T15" s="13"/>
      <c r="U15" s="14"/>
    </row>
    <row r="16" spans="1:26" ht="14.95" x14ac:dyDescent="0.25">
      <c r="A16" s="6" t="s">
        <v>14</v>
      </c>
      <c r="B16" s="28">
        <v>20</v>
      </c>
      <c r="C16" s="29">
        <v>300</v>
      </c>
      <c r="D16" s="28">
        <v>30</v>
      </c>
      <c r="E16" s="29">
        <v>300</v>
      </c>
      <c r="F16" s="28">
        <v>70</v>
      </c>
      <c r="G16" s="29">
        <v>300</v>
      </c>
      <c r="H16" s="44">
        <v>100</v>
      </c>
      <c r="I16" s="45">
        <v>0</v>
      </c>
      <c r="K16">
        <f t="shared" ref="K16:K25" si="4">AVERAGE(B16,D16,F16)</f>
        <v>40</v>
      </c>
      <c r="L16">
        <f t="shared" ref="L16:L25" si="5">AVERAGE(C16,E16,G16)</f>
        <v>300</v>
      </c>
      <c r="M16">
        <f t="shared" si="2"/>
        <v>0</v>
      </c>
      <c r="N16">
        <f t="shared" si="3"/>
        <v>12000</v>
      </c>
      <c r="P16" s="20" t="s">
        <v>25</v>
      </c>
      <c r="Q16" s="12"/>
      <c r="R16" s="13">
        <f>SUM(N2:N25)/20</f>
        <v>10600</v>
      </c>
      <c r="S16" s="12"/>
      <c r="T16" s="13">
        <f>R16*0.5</f>
        <v>5300</v>
      </c>
      <c r="U16" s="14"/>
    </row>
    <row r="17" spans="1:21" ht="14.95" x14ac:dyDescent="0.25">
      <c r="A17" s="6" t="s">
        <v>15</v>
      </c>
      <c r="B17" s="30">
        <v>25</v>
      </c>
      <c r="C17" s="29">
        <v>300</v>
      </c>
      <c r="D17" s="28">
        <v>35</v>
      </c>
      <c r="E17" s="29">
        <v>300</v>
      </c>
      <c r="F17" s="28">
        <v>70</v>
      </c>
      <c r="G17" s="29">
        <v>300</v>
      </c>
      <c r="H17" s="44">
        <v>120</v>
      </c>
      <c r="I17" s="45">
        <v>0</v>
      </c>
      <c r="K17">
        <f t="shared" si="4"/>
        <v>43.333333333333336</v>
      </c>
      <c r="L17">
        <f t="shared" si="5"/>
        <v>300</v>
      </c>
      <c r="M17">
        <f t="shared" si="2"/>
        <v>0</v>
      </c>
      <c r="N17">
        <f t="shared" si="3"/>
        <v>13000</v>
      </c>
      <c r="P17" s="11"/>
      <c r="Q17" s="12"/>
      <c r="R17" s="12"/>
      <c r="S17" s="12"/>
      <c r="T17" s="13"/>
      <c r="U17" s="14"/>
    </row>
    <row r="18" spans="1:21" ht="14.95" x14ac:dyDescent="0.25">
      <c r="A18" s="6" t="s">
        <v>16</v>
      </c>
      <c r="B18" s="30">
        <v>40</v>
      </c>
      <c r="C18" s="29">
        <v>300</v>
      </c>
      <c r="D18" s="28">
        <v>50</v>
      </c>
      <c r="E18" s="29">
        <v>300</v>
      </c>
      <c r="F18" s="33">
        <v>85</v>
      </c>
      <c r="G18" s="29">
        <v>300</v>
      </c>
      <c r="H18" s="44">
        <v>120</v>
      </c>
      <c r="I18" s="45">
        <v>0</v>
      </c>
      <c r="K18">
        <f t="shared" si="4"/>
        <v>58.333333333333336</v>
      </c>
      <c r="L18">
        <f t="shared" si="5"/>
        <v>300</v>
      </c>
      <c r="M18">
        <f t="shared" si="2"/>
        <v>0</v>
      </c>
      <c r="N18">
        <f t="shared" si="3"/>
        <v>17500</v>
      </c>
      <c r="P18" s="11"/>
      <c r="Q18" s="12"/>
      <c r="R18" s="12"/>
      <c r="S18" s="12"/>
      <c r="T18" s="13"/>
      <c r="U18" s="14"/>
    </row>
    <row r="19" spans="1:21" ht="14.95" x14ac:dyDescent="0.25">
      <c r="A19" s="6" t="s">
        <v>17</v>
      </c>
      <c r="B19" s="28">
        <v>40</v>
      </c>
      <c r="C19" s="29">
        <v>300</v>
      </c>
      <c r="D19" s="28">
        <v>50</v>
      </c>
      <c r="E19" s="29">
        <v>300</v>
      </c>
      <c r="F19" s="33">
        <v>85</v>
      </c>
      <c r="G19" s="29">
        <v>300</v>
      </c>
      <c r="H19" s="44">
        <v>120</v>
      </c>
      <c r="I19" s="45">
        <v>0</v>
      </c>
      <c r="K19">
        <f t="shared" si="4"/>
        <v>58.333333333333336</v>
      </c>
      <c r="L19">
        <f t="shared" si="5"/>
        <v>300</v>
      </c>
      <c r="M19">
        <f t="shared" si="2"/>
        <v>0</v>
      </c>
      <c r="N19">
        <f t="shared" si="3"/>
        <v>17500</v>
      </c>
      <c r="P19" s="11"/>
      <c r="Q19" s="12"/>
      <c r="R19" s="12"/>
      <c r="S19" s="12"/>
      <c r="T19" s="13"/>
      <c r="U19" s="14"/>
    </row>
    <row r="20" spans="1:21" ht="14.95" x14ac:dyDescent="0.25">
      <c r="A20" s="6" t="s">
        <v>18</v>
      </c>
      <c r="B20" s="28">
        <v>40</v>
      </c>
      <c r="C20" s="29">
        <v>300</v>
      </c>
      <c r="D20" s="28">
        <v>45</v>
      </c>
      <c r="E20" s="29">
        <v>300</v>
      </c>
      <c r="F20" s="33">
        <v>80</v>
      </c>
      <c r="G20" s="29">
        <v>300</v>
      </c>
      <c r="H20" s="44">
        <v>100</v>
      </c>
      <c r="I20" s="45">
        <v>0</v>
      </c>
      <c r="K20">
        <f t="shared" si="4"/>
        <v>55</v>
      </c>
      <c r="L20">
        <f t="shared" si="5"/>
        <v>300</v>
      </c>
      <c r="M20">
        <f t="shared" si="2"/>
        <v>0</v>
      </c>
      <c r="N20">
        <f t="shared" si="3"/>
        <v>16500</v>
      </c>
      <c r="P20" s="20" t="s">
        <v>26</v>
      </c>
      <c r="Q20" s="12"/>
      <c r="R20" s="12"/>
      <c r="S20" s="12"/>
      <c r="T20" s="13"/>
      <c r="U20" s="14"/>
    </row>
    <row r="21" spans="1:21" ht="14.95" x14ac:dyDescent="0.25">
      <c r="A21" s="6" t="s">
        <v>19</v>
      </c>
      <c r="B21" s="28">
        <v>35</v>
      </c>
      <c r="C21" s="29">
        <v>300</v>
      </c>
      <c r="D21" s="28">
        <v>35</v>
      </c>
      <c r="E21" s="29">
        <v>300</v>
      </c>
      <c r="F21" s="33">
        <v>70</v>
      </c>
      <c r="G21" s="29">
        <v>300</v>
      </c>
      <c r="H21" s="44">
        <v>100</v>
      </c>
      <c r="I21" s="45">
        <v>0</v>
      </c>
      <c r="K21">
        <f t="shared" si="4"/>
        <v>46.666666666666664</v>
      </c>
      <c r="L21">
        <f t="shared" si="5"/>
        <v>300</v>
      </c>
      <c r="M21">
        <f t="shared" si="2"/>
        <v>0</v>
      </c>
      <c r="N21">
        <f t="shared" si="3"/>
        <v>14000</v>
      </c>
      <c r="P21" s="11"/>
      <c r="Q21" s="12"/>
      <c r="R21" s="12"/>
      <c r="S21" s="12"/>
      <c r="T21" s="13"/>
      <c r="U21" s="14"/>
    </row>
    <row r="22" spans="1:21" ht="15.8" thickBot="1" x14ac:dyDescent="0.3">
      <c r="A22" s="6" t="s">
        <v>20</v>
      </c>
      <c r="B22" s="28">
        <v>20</v>
      </c>
      <c r="C22" s="29">
        <v>300</v>
      </c>
      <c r="D22" s="28">
        <v>30</v>
      </c>
      <c r="E22" s="29">
        <v>300</v>
      </c>
      <c r="F22" s="28">
        <v>70</v>
      </c>
      <c r="G22" s="29">
        <v>300</v>
      </c>
      <c r="H22" s="44">
        <v>95</v>
      </c>
      <c r="I22" s="45">
        <v>0</v>
      </c>
      <c r="K22">
        <f t="shared" si="4"/>
        <v>40</v>
      </c>
      <c r="L22">
        <f t="shared" si="5"/>
        <v>300</v>
      </c>
      <c r="M22">
        <f t="shared" si="2"/>
        <v>0</v>
      </c>
      <c r="N22">
        <f t="shared" si="3"/>
        <v>12000</v>
      </c>
      <c r="P22" s="15"/>
      <c r="Q22" s="16"/>
      <c r="R22" s="16"/>
      <c r="S22" s="16"/>
      <c r="T22" s="17"/>
      <c r="U22" s="18"/>
    </row>
    <row r="23" spans="1:21" ht="14.95" x14ac:dyDescent="0.25">
      <c r="A23" s="6" t="s">
        <v>21</v>
      </c>
      <c r="B23" s="28">
        <v>20</v>
      </c>
      <c r="C23" s="29">
        <v>300</v>
      </c>
      <c r="D23" s="28">
        <v>20</v>
      </c>
      <c r="E23" s="29">
        <v>300</v>
      </c>
      <c r="F23" s="28">
        <v>25</v>
      </c>
      <c r="G23" s="29">
        <v>300</v>
      </c>
      <c r="H23" s="44">
        <v>40</v>
      </c>
      <c r="I23" s="45">
        <v>0</v>
      </c>
      <c r="K23">
        <f t="shared" si="4"/>
        <v>21.666666666666668</v>
      </c>
      <c r="L23">
        <f t="shared" si="5"/>
        <v>300</v>
      </c>
      <c r="M23">
        <f t="shared" si="2"/>
        <v>0</v>
      </c>
      <c r="N23">
        <f t="shared" si="3"/>
        <v>6500</v>
      </c>
    </row>
    <row r="24" spans="1:21" ht="14.95" x14ac:dyDescent="0.25">
      <c r="A24" s="6" t="s">
        <v>22</v>
      </c>
      <c r="B24" s="28">
        <v>10</v>
      </c>
      <c r="C24" s="29">
        <v>300</v>
      </c>
      <c r="D24" s="28">
        <v>10</v>
      </c>
      <c r="E24" s="29">
        <v>300</v>
      </c>
      <c r="F24" s="28">
        <v>15</v>
      </c>
      <c r="G24" s="29">
        <v>300</v>
      </c>
      <c r="H24" s="44">
        <v>30</v>
      </c>
      <c r="I24" s="45">
        <v>0</v>
      </c>
      <c r="K24">
        <f t="shared" si="4"/>
        <v>11.666666666666666</v>
      </c>
      <c r="L24">
        <f t="shared" si="5"/>
        <v>300</v>
      </c>
      <c r="M24">
        <f t="shared" si="2"/>
        <v>0</v>
      </c>
      <c r="N24">
        <f t="shared" si="3"/>
        <v>3500</v>
      </c>
    </row>
    <row r="25" spans="1:21" ht="14.95" x14ac:dyDescent="0.25">
      <c r="A25" s="43" t="s">
        <v>23</v>
      </c>
      <c r="B25" s="31">
        <v>10</v>
      </c>
      <c r="C25" s="32">
        <v>300</v>
      </c>
      <c r="D25" s="31">
        <v>10</v>
      </c>
      <c r="E25" s="32">
        <v>300</v>
      </c>
      <c r="F25" s="31">
        <v>15</v>
      </c>
      <c r="G25" s="32">
        <v>300</v>
      </c>
      <c r="H25" s="46">
        <v>30</v>
      </c>
      <c r="I25" s="47">
        <v>0</v>
      </c>
      <c r="K25">
        <f t="shared" si="4"/>
        <v>11.666666666666666</v>
      </c>
      <c r="L25">
        <f t="shared" si="5"/>
        <v>300</v>
      </c>
      <c r="M25">
        <f t="shared" si="2"/>
        <v>0</v>
      </c>
      <c r="N25">
        <f t="shared" si="3"/>
        <v>3500</v>
      </c>
    </row>
    <row r="26" spans="1:21" ht="14.95" x14ac:dyDescent="0.25">
      <c r="M26" s="38" t="s">
        <v>49</v>
      </c>
      <c r="N26" s="38"/>
    </row>
    <row r="27" spans="1:21" ht="18.7" x14ac:dyDescent="0.3">
      <c r="A27" s="25" t="s">
        <v>47</v>
      </c>
    </row>
    <row r="29" spans="1:21" ht="14.95" x14ac:dyDescent="0.25">
      <c r="A29" s="3"/>
      <c r="B29" t="s">
        <v>30</v>
      </c>
    </row>
    <row r="30" spans="1:21" x14ac:dyDescent="0.25">
      <c r="A30" s="2" t="s">
        <v>31</v>
      </c>
      <c r="B30" s="4" t="s">
        <v>32</v>
      </c>
      <c r="C30"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Reference</vt:lpstr>
      <vt:lpstr>Market Impact</vt:lpstr>
      <vt:lpstr>Market Impact (2)</vt:lpstr>
      <vt:lpstr>No Market Impact</vt:lpstr>
      <vt:lpstr>No Market Impact (2)</vt:lpstr>
      <vt:lpstr>Partial Day</vt:lpstr>
      <vt:lpstr>Partial Day (2)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1899-12-30T05:00:00Z</dcterms:created>
  <dcterms:modified xsi:type="dcterms:W3CDTF">2019-10-09T19:57:06Z</dcterms:modified>
  <cp:category/>
</cp:coreProperties>
</file>