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rp\shares\home\marzes\My Documents\Quadriennel Review\2028-29 Quad Review\2025.06.30 MIC Special Session\"/>
    </mc:Choice>
  </mc:AlternateContent>
  <xr:revisionPtr revIDLastSave="0" documentId="13_ncr:1_{DCDCFF35-517C-4856-B566-34F0F00FD4AD}" xr6:coauthVersionLast="47" xr6:coauthVersionMax="47" xr10:uidLastSave="{00000000-0000-0000-0000-000000000000}"/>
  <bookViews>
    <workbookView xWindow="-110" yWindow="-110" windowWidth="19420" windowHeight="11620" xr2:uid="{1C1115B8-2CAB-48A6-9169-23AFCDA16041}"/>
  </bookViews>
  <sheets>
    <sheet name="VRR Shape" sheetId="2" r:id="rId1"/>
    <sheet name="DAT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C8" i="4"/>
  <c r="D8" i="4"/>
  <c r="B9" i="4"/>
  <c r="C9" i="4"/>
  <c r="B4" i="2" s="1"/>
  <c r="D9" i="4"/>
  <c r="B9" i="2"/>
  <c r="B10" i="2" s="1"/>
  <c r="B8" i="2" l="1"/>
  <c r="B3" i="2"/>
  <c r="B2" i="2" s="1"/>
</calcChain>
</file>

<file path=xl/sharedStrings.xml><?xml version="1.0" encoding="utf-8"?>
<sst xmlns="http://schemas.openxmlformats.org/spreadsheetml/2006/main" count="15" uniqueCount="13">
  <si>
    <t>CT</t>
  </si>
  <si>
    <t>CC</t>
  </si>
  <si>
    <t>BESS</t>
  </si>
  <si>
    <t>ELCC Rating</t>
  </si>
  <si>
    <t>Net CONE ICAP</t>
  </si>
  <si>
    <t>Gross CONE ICAP</t>
  </si>
  <si>
    <t>Gross CONE UCAP</t>
  </si>
  <si>
    <t>Net CONE UCAP</t>
  </si>
  <si>
    <t xml:space="preserve">https://www.pjm.com/-/media/DotCom/committees-groups/committees/mic/2025/20250411-special/item-1-02-revised-cone-report-final.pdf </t>
  </si>
  <si>
    <t>Values taken from Table ES-2</t>
  </si>
  <si>
    <t>RR</t>
  </si>
  <si>
    <t>Current VRR Shape</t>
  </si>
  <si>
    <t>Recommended VRR Shape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</si>
</sst>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6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0" fontId="3" fillId="0" borderId="0">
      <alignment wrapText="1"/>
    </xf>
    <xf numFmtId="0" fontId="2" fillId="0" borderId="0"/>
    <xf numFmtId="0" fontId="3" fillId="0" borderId="0"/>
    <xf numFmtId="0" fontId="3" fillId="0" borderId="0">
      <alignment wrapText="1"/>
    </xf>
    <xf numFmtId="0" fontId="1" fillId="0" borderId="0"/>
    <xf numFmtId="0" fontId="3" fillId="0" borderId="0"/>
    <xf numFmtId="0" fontId="1" fillId="0" borderId="0" applyNumberFormat="0" applyBorder="0" applyProtection="0">
      <alignment vertical="center"/>
    </xf>
    <xf numFmtId="0" fontId="4" fillId="0" borderId="0"/>
    <xf numFmtId="0" fontId="3" fillId="0" borderId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10" fontId="0" fillId="0" borderId="0" xfId="0" applyNumberFormat="1"/>
    <xf numFmtId="166" fontId="0" fillId="0" borderId="0" xfId="0" applyNumberFormat="1"/>
    <xf numFmtId="6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5" fillId="0" borderId="0" xfId="13"/>
  </cellXfs>
  <cellStyles count="14">
    <cellStyle name="Currency 2" xfId="12" xr:uid="{5BB37CB9-3C72-4573-BE43-B4064BB10F97}"/>
    <cellStyle name="Hyperlink" xfId="13" builtinId="8"/>
    <cellStyle name="Normal" xfId="0" builtinId="0"/>
    <cellStyle name="Normal 10 2" xfId="3" xr:uid="{57579064-663D-4E41-9274-4DEE07977CB9}"/>
    <cellStyle name="Normal 2" xfId="7" xr:uid="{4AEDB2E9-33F0-456D-9815-AC63F08E4E96}"/>
    <cellStyle name="Normal 2 2" xfId="1" xr:uid="{3C524FCE-8485-4033-810A-DE193DC7C6ED}"/>
    <cellStyle name="Normal 2 2 2" xfId="4" xr:uid="{49D713B0-B6DF-4576-B0AE-70B4B58DFC18}"/>
    <cellStyle name="Normal 24" xfId="8" xr:uid="{FEB76B50-66D2-46FC-BB7D-70935A7E91AA}"/>
    <cellStyle name="Normal 3" xfId="11" xr:uid="{3785D4FB-8A04-458F-AC2B-A93BF2FC549E}"/>
    <cellStyle name="Normal 3 7" xfId="2" xr:uid="{0B46626D-B8F6-4846-9A5D-0AB26DC770E7}"/>
    <cellStyle name="Normal 4 3" xfId="6" xr:uid="{6A25D80D-CF41-4168-A153-C44153B1ACF7}"/>
    <cellStyle name="Normal 5" xfId="5" xr:uid="{BC7D6188-391D-4D2E-A6EB-31D73A92E4CF}"/>
    <cellStyle name="Normal 5 2" xfId="10" xr:uid="{FD88A03C-3D9D-4C57-8B99-AAE90FCBCE2A}"/>
    <cellStyle name="Normal 7" xfId="9" xr:uid="{EC5C23C5-1D8F-4C7A-BEC2-ED6724A23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4780016904664"/>
          <c:y val="5.0925925925925923E-2"/>
          <c:w val="0.84027848213888523"/>
          <c:h val="0.834473881455919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'VRR Shape'!$A$1</c:f>
              <c:strCache>
                <c:ptCount val="1"/>
                <c:pt idx="0">
                  <c:v>Current VRR Shape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'VRR Shape'!$A$2:$A$5</c:f>
              <c:numCache>
                <c:formatCode>0%</c:formatCode>
                <c:ptCount val="4"/>
                <c:pt idx="0" formatCode="General">
                  <c:v>0</c:v>
                </c:pt>
                <c:pt idx="1">
                  <c:v>0.99</c:v>
                </c:pt>
                <c:pt idx="2" formatCode="0.00%">
                  <c:v>1.0149999999999999</c:v>
                </c:pt>
                <c:pt idx="3" formatCode="0.00%">
                  <c:v>1.0449999999999999</c:v>
                </c:pt>
              </c:numCache>
            </c:numRef>
          </c:xVal>
          <c:yVal>
            <c:numRef>
              <c:f>'VRR Shape'!$B$2:$B$5</c:f>
              <c:numCache>
                <c:formatCode>0</c:formatCode>
                <c:ptCount val="4"/>
                <c:pt idx="0">
                  <c:v>1003.7037037037036</c:v>
                </c:pt>
                <c:pt idx="1">
                  <c:v>1003.7037037037036</c:v>
                </c:pt>
                <c:pt idx="2">
                  <c:v>285.18518518518516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FF-4A46-8BC7-F1EAA39B07CB}"/>
            </c:ext>
          </c:extLst>
        </c:ser>
        <c:ser>
          <c:idx val="1"/>
          <c:order val="1"/>
          <c:tx>
            <c:strRef>
              <c:f>'VRR Shape'!$A$7</c:f>
              <c:strCache>
                <c:ptCount val="1"/>
                <c:pt idx="0">
                  <c:v>Recommended VRR Shape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'VRR Shape'!$A$8:$A$11</c:f>
              <c:numCache>
                <c:formatCode>0.0%</c:formatCode>
                <c:ptCount val="4"/>
                <c:pt idx="0" formatCode="General">
                  <c:v>0</c:v>
                </c:pt>
                <c:pt idx="1">
                  <c:v>0.99</c:v>
                </c:pt>
                <c:pt idx="2">
                  <c:v>1.0149999999999999</c:v>
                </c:pt>
                <c:pt idx="3">
                  <c:v>1.0449999999999999</c:v>
                </c:pt>
              </c:numCache>
            </c:numRef>
          </c:xVal>
          <c:yVal>
            <c:numRef>
              <c:f>'VRR Shape'!$B$8:$B$11</c:f>
              <c:numCache>
                <c:formatCode>0</c:formatCode>
                <c:ptCount val="4"/>
                <c:pt idx="0">
                  <c:v>665.4320987654321</c:v>
                </c:pt>
                <c:pt idx="1">
                  <c:v>665.4320987654321</c:v>
                </c:pt>
                <c:pt idx="2">
                  <c:v>332.71604938271605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FF-4A46-8BC7-F1EAA39B07CB}"/>
            </c:ext>
          </c:extLst>
        </c:ser>
        <c:ser>
          <c:idx val="2"/>
          <c:order val="2"/>
          <c:tx>
            <c:v>Reliability Requirement</c:v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DATA!$A$14:$A$15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DATA!$B$14:$B$15</c:f>
              <c:numCache>
                <c:formatCode>General</c:formatCode>
                <c:ptCount val="2"/>
                <c:pt idx="0">
                  <c:v>-2000</c:v>
                </c:pt>
                <c:pt idx="1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FF-4A46-8BC7-F1EAA39B0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170560"/>
        <c:axId val="1472171040"/>
      </c:scatterChart>
      <c:valAx>
        <c:axId val="1472170560"/>
        <c:scaling>
          <c:orientation val="minMax"/>
          <c:min val="0.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% of Reliability Requirement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72171040"/>
        <c:crosses val="autoZero"/>
        <c:crossBetween val="midCat"/>
      </c:valAx>
      <c:valAx>
        <c:axId val="1472171040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$/MW-Day UCAP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472170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32955202633564"/>
          <c:y val="3.6596182397232585E-2"/>
          <c:w val="0.35539089817162683"/>
          <c:h val="0.1660744757552871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0</xdr:row>
      <xdr:rowOff>103187</xdr:rowOff>
    </xdr:from>
    <xdr:to>
      <xdr:col>12</xdr:col>
      <xdr:colOff>349250</xdr:colOff>
      <xdr:row>22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00DDB9-EEC4-4194-B68D-725194B7DA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m.com/-/media/DotCom/committees-groups/committees/mic/2025/20250411-special/item-1-02-revised-cone-report-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865F-1114-4C75-8F0C-F2B4AE5E589E}">
  <dimension ref="A1:D24"/>
  <sheetViews>
    <sheetView tabSelected="1" workbookViewId="0"/>
  </sheetViews>
  <sheetFormatPr defaultRowHeight="14.5" x14ac:dyDescent="0.35"/>
  <cols>
    <col min="1" max="1" width="22.26953125" bestFit="1" customWidth="1"/>
  </cols>
  <sheetData>
    <row r="1" spans="1:2" x14ac:dyDescent="0.35">
      <c r="A1" t="s">
        <v>11</v>
      </c>
      <c r="B1" t="s">
        <v>1</v>
      </c>
    </row>
    <row r="2" spans="1:2" x14ac:dyDescent="0.35">
      <c r="A2">
        <v>0</v>
      </c>
      <c r="B2" s="6">
        <f>B3</f>
        <v>1003.7037037037036</v>
      </c>
    </row>
    <row r="3" spans="1:2" x14ac:dyDescent="0.35">
      <c r="A3" s="1">
        <v>0.99</v>
      </c>
      <c r="B3" s="6">
        <f>MAX(DATA!C8,1.75*DATA!C9)</f>
        <v>1003.7037037037036</v>
      </c>
    </row>
    <row r="4" spans="1:2" x14ac:dyDescent="0.35">
      <c r="A4" s="2">
        <v>1.0149999999999999</v>
      </c>
      <c r="B4" s="6">
        <f>0.75*DATA!C9</f>
        <v>285.18518518518516</v>
      </c>
    </row>
    <row r="5" spans="1:2" x14ac:dyDescent="0.35">
      <c r="A5" s="2">
        <v>1.0449999999999999</v>
      </c>
      <c r="B5" s="6">
        <v>0</v>
      </c>
    </row>
    <row r="7" spans="1:2" x14ac:dyDescent="0.35">
      <c r="A7" t="s">
        <v>12</v>
      </c>
      <c r="B7" t="s">
        <v>1</v>
      </c>
    </row>
    <row r="8" spans="1:2" x14ac:dyDescent="0.35">
      <c r="A8">
        <v>0</v>
      </c>
      <c r="B8" s="6">
        <f>B9</f>
        <v>665.4320987654321</v>
      </c>
    </row>
    <row r="9" spans="1:2" x14ac:dyDescent="0.35">
      <c r="A9" s="3">
        <v>0.99</v>
      </c>
      <c r="B9" s="6">
        <f>MAX(1.75*DATA!C9,0.6*DATA!C8)</f>
        <v>665.4320987654321</v>
      </c>
    </row>
    <row r="10" spans="1:2" x14ac:dyDescent="0.35">
      <c r="A10" s="3">
        <v>1.0149999999999999</v>
      </c>
      <c r="B10" s="6">
        <f>0.5*B9</f>
        <v>332.71604938271605</v>
      </c>
    </row>
    <row r="11" spans="1:2" x14ac:dyDescent="0.35">
      <c r="A11" s="3">
        <v>1.0449999999999999</v>
      </c>
      <c r="B11">
        <v>0</v>
      </c>
    </row>
    <row r="20" spans="3:4" x14ac:dyDescent="0.35">
      <c r="C20" s="5"/>
      <c r="D20" s="5"/>
    </row>
    <row r="22" spans="3:4" x14ac:dyDescent="0.35">
      <c r="C22" s="3"/>
    </row>
    <row r="23" spans="3:4" x14ac:dyDescent="0.35">
      <c r="C23" s="3"/>
    </row>
    <row r="24" spans="3:4" x14ac:dyDescent="0.35">
      <c r="C24" s="3"/>
      <c r="D24" s="4"/>
    </row>
  </sheetData>
  <mergeCells count="1">
    <mergeCell ref="C20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0C09-1FE0-4ABF-B081-00E44E757A35}">
  <dimension ref="A1:D15"/>
  <sheetViews>
    <sheetView workbookViewId="0"/>
  </sheetViews>
  <sheetFormatPr defaultRowHeight="14.5" x14ac:dyDescent="0.35"/>
  <cols>
    <col min="1" max="1" width="20.08984375" customWidth="1"/>
  </cols>
  <sheetData>
    <row r="1" spans="1:4" x14ac:dyDescent="0.35">
      <c r="A1" t="s">
        <v>9</v>
      </c>
    </row>
    <row r="2" spans="1:4" x14ac:dyDescent="0.35">
      <c r="A2" s="7" t="s">
        <v>8</v>
      </c>
    </row>
    <row r="4" spans="1:4" x14ac:dyDescent="0.35">
      <c r="B4" t="s">
        <v>0</v>
      </c>
      <c r="C4" t="s">
        <v>1</v>
      </c>
      <c r="D4" t="s">
        <v>2</v>
      </c>
    </row>
    <row r="5" spans="1:4" x14ac:dyDescent="0.35">
      <c r="A5" t="s">
        <v>5</v>
      </c>
      <c r="B5">
        <v>663</v>
      </c>
      <c r="C5">
        <v>813</v>
      </c>
      <c r="D5">
        <v>652</v>
      </c>
    </row>
    <row r="6" spans="1:4" x14ac:dyDescent="0.35">
      <c r="A6" t="s">
        <v>4</v>
      </c>
      <c r="B6">
        <v>422</v>
      </c>
      <c r="C6">
        <v>308</v>
      </c>
      <c r="D6">
        <v>409</v>
      </c>
    </row>
    <row r="7" spans="1:4" x14ac:dyDescent="0.35">
      <c r="A7" t="s">
        <v>3</v>
      </c>
      <c r="B7">
        <v>0.79</v>
      </c>
      <c r="C7">
        <v>0.81</v>
      </c>
      <c r="D7">
        <v>0.65</v>
      </c>
    </row>
    <row r="8" spans="1:4" x14ac:dyDescent="0.35">
      <c r="A8" t="s">
        <v>6</v>
      </c>
      <c r="B8" s="6">
        <f>B5/B7</f>
        <v>839.24050632911394</v>
      </c>
      <c r="C8" s="6">
        <f>C5/C7</f>
        <v>1003.7037037037036</v>
      </c>
      <c r="D8" s="6">
        <f>D5/D7</f>
        <v>1003.0769230769231</v>
      </c>
    </row>
    <row r="9" spans="1:4" x14ac:dyDescent="0.35">
      <c r="A9" t="s">
        <v>7</v>
      </c>
      <c r="B9" s="6">
        <f>B6/B7</f>
        <v>534.17721518987344</v>
      </c>
      <c r="C9" s="6">
        <f>C6/C7</f>
        <v>380.24691358024688</v>
      </c>
      <c r="D9" s="6">
        <f>D6/D7</f>
        <v>629.23076923076917</v>
      </c>
    </row>
    <row r="13" spans="1:4" x14ac:dyDescent="0.35">
      <c r="A13" t="s">
        <v>10</v>
      </c>
    </row>
    <row r="14" spans="1:4" x14ac:dyDescent="0.35">
      <c r="A14" s="1">
        <v>1</v>
      </c>
      <c r="B14">
        <v>-2000</v>
      </c>
    </row>
    <row r="15" spans="1:4" x14ac:dyDescent="0.35">
      <c r="A15" s="1">
        <v>1</v>
      </c>
      <c r="B15">
        <v>2000</v>
      </c>
    </row>
  </sheetData>
  <hyperlinks>
    <hyperlink ref="A2" r:id="rId1" xr:uid="{B117E137-325F-4D9D-8DBD-174CD82972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VRR Shape</vt:lpstr>
      <vt:lpstr>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Marzewski, Skyler</dc:creator>
  <cp:lastModifiedBy>Marzewski, Skyler</cp:lastModifiedBy>
  <dcterms:created xsi:type="dcterms:W3CDTF">2025-05-27T12:14:54Z</dcterms:created>
  <dcterms:modified xsi:type="dcterms:W3CDTF">2025-06-18T19:31:23Z</dcterms:modified>
</cp:coreProperties>
</file>