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uel Cost Policy\MIC Special Session\MICMRC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B27" i="1"/>
  <c r="B26" i="1"/>
  <c r="B25" i="1"/>
  <c r="B23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Y23" i="1"/>
  <c r="AA26" i="1" l="1"/>
  <c r="AB26" i="1" s="1"/>
  <c r="AA27" i="1"/>
  <c r="AB27" i="1" s="1"/>
  <c r="AA25" i="1"/>
  <c r="AB25" i="1" s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AA23" i="1" l="1"/>
  <c r="AA21" i="1"/>
  <c r="AB21" i="1" s="1"/>
  <c r="AB23" i="1"/>
  <c r="AB30" i="1" s="1"/>
</calcChain>
</file>

<file path=xl/sharedStrings.xml><?xml version="1.0" encoding="utf-8"?>
<sst xmlns="http://schemas.openxmlformats.org/spreadsheetml/2006/main" count="24" uniqueCount="18">
  <si>
    <t>Date PJM notifies Market Seller of non-complaint offer</t>
  </si>
  <si>
    <t>Hourly LMP at Generation Resource Location</t>
  </si>
  <si>
    <t>January 13</t>
  </si>
  <si>
    <t>January 14</t>
  </si>
  <si>
    <t>January 15</t>
  </si>
  <si>
    <t>January 16</t>
  </si>
  <si>
    <t>January 17</t>
  </si>
  <si>
    <t xml:space="preserve">Generation Resource Hourly Available MW </t>
  </si>
  <si>
    <t>Non Esc</t>
  </si>
  <si>
    <t>Escalating Day 1</t>
  </si>
  <si>
    <t>Escalating Day 2</t>
  </si>
  <si>
    <t>Escalating Day 3</t>
  </si>
  <si>
    <t>(d/20) * (LMP x MW)</t>
  </si>
  <si>
    <t>(LMP x MW) for all 24 hours</t>
  </si>
  <si>
    <t>LMP x MW</t>
  </si>
  <si>
    <t>Total</t>
  </si>
  <si>
    <t>Final</t>
  </si>
  <si>
    <t>Status Quo (if d=1)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</si>
</sst>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2" fillId="3" borderId="1" xfId="0" applyFont="1" applyFill="1" applyBorder="1"/>
    <xf numFmtId="0" fontId="4" fillId="0" borderId="0" xfId="0" applyFont="1"/>
    <xf numFmtId="44" fontId="3" fillId="0" borderId="1" xfId="1" applyFont="1" applyBorder="1"/>
    <xf numFmtId="44" fontId="3" fillId="2" borderId="1" xfId="1" applyFont="1" applyFill="1" applyBorder="1"/>
    <xf numFmtId="0" fontId="3" fillId="0" borderId="0" xfId="0" applyFont="1" applyAlignment="1"/>
    <xf numFmtId="44" fontId="3" fillId="0" borderId="0" xfId="1" applyFont="1" applyBorder="1"/>
    <xf numFmtId="0" fontId="4" fillId="0" borderId="0" xfId="0" applyFont="1" applyBorder="1"/>
    <xf numFmtId="0" fontId="3" fillId="0" borderId="1" xfId="0" applyFont="1" applyBorder="1"/>
    <xf numFmtId="0" fontId="3" fillId="2" borderId="1" xfId="0" applyFont="1" applyFill="1" applyBorder="1"/>
    <xf numFmtId="44" fontId="3" fillId="0" borderId="0" xfId="0" applyNumberFormat="1" applyFont="1"/>
    <xf numFmtId="0" fontId="3" fillId="2" borderId="0" xfId="0" applyFont="1" applyFill="1" applyAlignment="1">
      <alignment horizontal="center"/>
    </xf>
    <xf numFmtId="0" fontId="2" fillId="3" borderId="2" xfId="0" applyFont="1" applyFill="1" applyBorder="1"/>
    <xf numFmtId="0" fontId="4" fillId="0" borderId="3" xfId="0" applyFont="1" applyBorder="1"/>
    <xf numFmtId="44" fontId="3" fillId="4" borderId="5" xfId="0" applyNumberFormat="1" applyFont="1" applyFill="1" applyBorder="1"/>
    <xf numFmtId="0" fontId="4" fillId="0" borderId="10" xfId="0" applyFont="1" applyBorder="1"/>
    <xf numFmtId="0" fontId="4" fillId="0" borderId="13" xfId="0" applyFont="1" applyBorder="1"/>
    <xf numFmtId="44" fontId="3" fillId="0" borderId="14" xfId="1" applyFont="1" applyBorder="1"/>
    <xf numFmtId="0" fontId="4" fillId="0" borderId="15" xfId="0" applyFont="1" applyBorder="1"/>
    <xf numFmtId="167" fontId="3" fillId="0" borderId="4" xfId="0" applyNumberFormat="1" applyFont="1" applyBorder="1"/>
    <xf numFmtId="167" fontId="3" fillId="0" borderId="5" xfId="0" applyNumberFormat="1" applyFont="1" applyBorder="1"/>
    <xf numFmtId="167" fontId="3" fillId="0" borderId="9" xfId="0" applyNumberFormat="1" applyFont="1" applyBorder="1"/>
    <xf numFmtId="167" fontId="3" fillId="0" borderId="4" xfId="1" applyNumberFormat="1" applyFont="1" applyBorder="1"/>
    <xf numFmtId="167" fontId="3" fillId="0" borderId="5" xfId="1" applyNumberFormat="1" applyFont="1" applyBorder="1"/>
    <xf numFmtId="167" fontId="3" fillId="0" borderId="9" xfId="1" applyNumberFormat="1" applyFont="1" applyBorder="1"/>
    <xf numFmtId="167" fontId="3" fillId="0" borderId="11" xfId="1" applyNumberFormat="1" applyFont="1" applyBorder="1"/>
    <xf numFmtId="167" fontId="3" fillId="0" borderId="12" xfId="1" applyNumberFormat="1" applyFont="1" applyBorder="1"/>
    <xf numFmtId="167" fontId="3" fillId="0" borderId="1" xfId="1" applyNumberFormat="1" applyFont="1" applyBorder="1"/>
    <xf numFmtId="167" fontId="3" fillId="0" borderId="14" xfId="1" applyNumberFormat="1" applyFont="1" applyBorder="1"/>
    <xf numFmtId="167" fontId="3" fillId="0" borderId="8" xfId="1" applyNumberFormat="1" applyFont="1" applyBorder="1"/>
    <xf numFmtId="167" fontId="3" fillId="0" borderId="16" xfId="1" applyNumberFormat="1" applyFont="1" applyBorder="1"/>
    <xf numFmtId="0" fontId="2" fillId="3" borderId="2" xfId="0" applyFont="1" applyFill="1" applyBorder="1" applyAlignment="1">
      <alignment wrapText="1"/>
    </xf>
    <xf numFmtId="167" fontId="3" fillId="4" borderId="3" xfId="0" applyNumberFormat="1" applyFont="1" applyFill="1" applyBorder="1"/>
    <xf numFmtId="167" fontId="3" fillId="4" borderId="15" xfId="0" applyNumberFormat="1" applyFont="1" applyFill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/>
    <xf numFmtId="0" fontId="2" fillId="3" borderId="21" xfId="0" applyFont="1" applyFill="1" applyBorder="1"/>
    <xf numFmtId="0" fontId="4" fillId="0" borderId="22" xfId="0" applyFont="1" applyBorder="1"/>
    <xf numFmtId="167" fontId="3" fillId="0" borderId="23" xfId="0" applyNumberFormat="1" applyFont="1" applyBorder="1"/>
    <xf numFmtId="167" fontId="3" fillId="0" borderId="23" xfId="1" applyNumberFormat="1" applyFont="1" applyBorder="1"/>
    <xf numFmtId="0" fontId="2" fillId="3" borderId="17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13" xfId="0" applyFont="1" applyFill="1" applyBorder="1"/>
    <xf numFmtId="0" fontId="2" fillId="3" borderId="14" xfId="0" applyFont="1" applyFill="1" applyBorder="1"/>
    <xf numFmtId="49" fontId="4" fillId="0" borderId="13" xfId="0" applyNumberFormat="1" applyFont="1" applyBorder="1"/>
    <xf numFmtId="0" fontId="3" fillId="0" borderId="14" xfId="0" applyFont="1" applyBorder="1"/>
    <xf numFmtId="49" fontId="4" fillId="2" borderId="13" xfId="0" applyNumberFormat="1" applyFont="1" applyFill="1" applyBorder="1"/>
    <xf numFmtId="0" fontId="3" fillId="2" borderId="14" xfId="0" applyFont="1" applyFill="1" applyBorder="1"/>
    <xf numFmtId="44" fontId="3" fillId="2" borderId="14" xfId="1" applyFont="1" applyFill="1" applyBorder="1"/>
    <xf numFmtId="49" fontId="4" fillId="0" borderId="24" xfId="0" applyNumberFormat="1" applyFont="1" applyBorder="1"/>
    <xf numFmtId="0" fontId="3" fillId="0" borderId="25" xfId="0" applyFont="1" applyBorder="1"/>
    <xf numFmtId="0" fontId="3" fillId="0" borderId="26" xfId="0" applyFont="1" applyBorder="1"/>
    <xf numFmtId="44" fontId="3" fillId="0" borderId="25" xfId="1" applyFont="1" applyBorder="1"/>
    <xf numFmtId="44" fontId="3" fillId="0" borderId="26" xfId="1" applyFont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44" fontId="3" fillId="2" borderId="0" xfId="1" applyFont="1" applyFill="1" applyBorder="1"/>
    <xf numFmtId="0" fontId="2" fillId="3" borderId="0" xfId="0" applyFont="1" applyFill="1" applyBorder="1" applyAlignment="1">
      <alignment horizontal="center" wrapText="1"/>
    </xf>
    <xf numFmtId="0" fontId="3" fillId="0" borderId="0" xfId="0" applyFont="1" applyBorder="1"/>
    <xf numFmtId="0" fontId="3" fillId="2" borderId="0" xfId="0" applyFont="1" applyFill="1" applyBorder="1"/>
    <xf numFmtId="0" fontId="2" fillId="3" borderId="6" xfId="0" applyFont="1" applyFill="1" applyBorder="1"/>
    <xf numFmtId="167" fontId="3" fillId="0" borderId="27" xfId="0" applyNumberFormat="1" applyFont="1" applyBorder="1"/>
    <xf numFmtId="167" fontId="3" fillId="0" borderId="0" xfId="0" applyNumberFormat="1" applyFont="1" applyBorder="1"/>
    <xf numFmtId="167" fontId="3" fillId="0" borderId="27" xfId="1" applyNumberFormat="1" applyFont="1" applyBorder="1"/>
    <xf numFmtId="167" fontId="3" fillId="0" borderId="0" xfId="1" applyNumberFormat="1" applyFont="1" applyBorder="1"/>
    <xf numFmtId="167" fontId="3" fillId="0" borderId="28" xfId="1" applyNumberFormat="1" applyFont="1" applyBorder="1"/>
    <xf numFmtId="167" fontId="3" fillId="0" borderId="7" xfId="1" applyNumberFormat="1" applyFont="1" applyBorder="1"/>
    <xf numFmtId="167" fontId="3" fillId="0" borderId="29" xfId="1" applyNumberFormat="1" applyFont="1" applyBorder="1"/>
    <xf numFmtId="44" fontId="4" fillId="0" borderId="0" xfId="0" applyNumberFormat="1" applyFont="1"/>
    <xf numFmtId="44" fontId="4" fillId="0" borderId="0" xfId="1" applyNumberFormat="1" applyFont="1"/>
    <xf numFmtId="44" fontId="3" fillId="4" borderId="16" xfId="0" applyNumberFormat="1" applyFont="1" applyFill="1" applyBorder="1"/>
  </cellXfs>
  <cellStyles count="2">
    <cellStyle name="Currency" xfId="1" builtinId="4"/>
    <cellStyle name="Normal" xfId="0" builtinId="0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7" formatCode="_(&quot;$&quot;* #,##0_);_(&quot;$&quot;* \(#,##0\);_(&quot;$&quot;* &quot;-&quot;??_);_(@_)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1:Y27" headerRowCount="0" totalsRowShown="0" headerRowDxfId="53" dataDxfId="52" tableBorderDxfId="51" totalsRowBorderDxfId="50" dataCellStyle="Currency">
  <tableColumns count="25">
    <tableColumn id="1" name="Column1" headerRowDxfId="49" dataDxfId="48"/>
    <tableColumn id="2" name="Hour 1" headerRowDxfId="47" dataDxfId="46" dataCellStyle="Currency"/>
    <tableColumn id="3" name="Hour 2" headerRowDxfId="45" dataDxfId="44" dataCellStyle="Currency"/>
    <tableColumn id="4" name="Hour 3" headerRowDxfId="43" dataDxfId="42" dataCellStyle="Currency"/>
    <tableColumn id="5" name="Hour 4" headerRowDxfId="41" dataDxfId="40" dataCellStyle="Currency"/>
    <tableColumn id="6" name="Hour 5" headerRowDxfId="39" dataDxfId="38" dataCellStyle="Currency"/>
    <tableColumn id="7" name="Hour 6" headerRowDxfId="37" dataDxfId="36" dataCellStyle="Currency"/>
    <tableColumn id="8" name="Hour 7" headerRowDxfId="35" dataDxfId="34" dataCellStyle="Currency"/>
    <tableColumn id="9" name="Hour 8" headerRowDxfId="33" dataDxfId="32" dataCellStyle="Currency"/>
    <tableColumn id="10" name="Hour 9" headerRowDxfId="31" dataDxfId="30" dataCellStyle="Currency"/>
    <tableColumn id="11" name="Hour 10" headerRowDxfId="29" dataDxfId="28" dataCellStyle="Currency"/>
    <tableColumn id="12" name="Hour 11" headerRowDxfId="27" dataDxfId="26" dataCellStyle="Currency"/>
    <tableColumn id="13" name="Hour 12" headerRowDxfId="25" dataDxfId="24" dataCellStyle="Currency"/>
    <tableColumn id="14" name="Hour 13" headerRowDxfId="23" dataDxfId="22" dataCellStyle="Currency"/>
    <tableColumn id="15" name="Hour 14" headerRowDxfId="21" dataDxfId="20" dataCellStyle="Currency"/>
    <tableColumn id="16" name="Hour 15" headerRowDxfId="19" dataDxfId="18" dataCellStyle="Currency"/>
    <tableColumn id="17" name="Hour 16" headerRowDxfId="17" dataDxfId="16" dataCellStyle="Currency"/>
    <tableColumn id="18" name="Hour 17" headerRowDxfId="15" dataDxfId="14" dataCellStyle="Currency"/>
    <tableColumn id="19" name="Hour 18" headerRowDxfId="13" dataDxfId="12" dataCellStyle="Currency"/>
    <tableColumn id="20" name="Hour 19" headerRowDxfId="11" dataDxfId="10" dataCellStyle="Currency"/>
    <tableColumn id="21" name="Hour 20" headerRowDxfId="9" dataDxfId="8" dataCellStyle="Currency"/>
    <tableColumn id="22" name="Hour 21" headerRowDxfId="7" dataDxfId="6" dataCellStyle="Currency"/>
    <tableColumn id="23" name="Hour 22" headerRowDxfId="5" dataDxfId="4" dataCellStyle="Currency"/>
    <tableColumn id="24" name="Hour 23" headerRowDxfId="3" dataDxfId="2" dataCellStyle="Currency"/>
    <tableColumn id="25" name="Hour 24" headerRowDxfId="1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showGridLines="0" tabSelected="1" workbookViewId="0">
      <selection activeCell="J38" sqref="J38"/>
    </sheetView>
  </sheetViews>
  <sheetFormatPr defaultRowHeight="18.75" x14ac:dyDescent="0.3"/>
  <cols>
    <col min="1" max="1" width="22.7109375" style="1" bestFit="1" customWidth="1"/>
    <col min="2" max="6" width="10.85546875" style="1" bestFit="1" customWidth="1"/>
    <col min="7" max="11" width="12.28515625" style="1" bestFit="1" customWidth="1"/>
    <col min="12" max="17" width="10.85546875" style="1" bestFit="1" customWidth="1"/>
    <col min="18" max="20" width="12.28515625" style="1" bestFit="1" customWidth="1"/>
    <col min="21" max="24" width="10.85546875" style="1" bestFit="1" customWidth="1"/>
    <col min="25" max="25" width="10.85546875" style="1" customWidth="1"/>
    <col min="26" max="26" width="1.7109375" style="1" customWidth="1"/>
    <col min="27" max="27" width="19" style="1" bestFit="1" customWidth="1"/>
    <col min="28" max="28" width="24.7109375" style="1" bestFit="1" customWidth="1"/>
    <col min="29" max="16384" width="9.140625" style="1"/>
  </cols>
  <sheetData>
    <row r="1" spans="1:32" x14ac:dyDescent="0.3">
      <c r="A1" s="35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  <c r="Z1" s="58"/>
    </row>
    <row r="2" spans="1:32" s="3" customFormat="1" x14ac:dyDescent="0.3">
      <c r="A2" s="46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47">
        <v>24</v>
      </c>
      <c r="Z2" s="59"/>
    </row>
    <row r="3" spans="1:32" x14ac:dyDescent="0.3">
      <c r="A3" s="48" t="s">
        <v>2</v>
      </c>
      <c r="B3" s="4">
        <v>12</v>
      </c>
      <c r="C3" s="4">
        <v>10</v>
      </c>
      <c r="D3" s="4">
        <v>8</v>
      </c>
      <c r="E3" s="4">
        <v>11</v>
      </c>
      <c r="F3" s="4">
        <v>15</v>
      </c>
      <c r="G3" s="4">
        <v>18</v>
      </c>
      <c r="H3" s="4">
        <v>20</v>
      </c>
      <c r="I3" s="4">
        <v>25</v>
      </c>
      <c r="J3" s="4">
        <v>28</v>
      </c>
      <c r="K3" s="4">
        <v>22</v>
      </c>
      <c r="L3" s="4">
        <v>18</v>
      </c>
      <c r="M3" s="4">
        <v>20</v>
      </c>
      <c r="N3" s="4">
        <v>22</v>
      </c>
      <c r="O3" s="4">
        <v>22.5</v>
      </c>
      <c r="P3" s="4">
        <v>25</v>
      </c>
      <c r="Q3" s="4">
        <v>27</v>
      </c>
      <c r="R3" s="4">
        <v>30</v>
      </c>
      <c r="S3" s="4">
        <v>35</v>
      </c>
      <c r="T3" s="4">
        <v>38</v>
      </c>
      <c r="U3" s="4">
        <v>25</v>
      </c>
      <c r="V3" s="4">
        <v>22</v>
      </c>
      <c r="W3" s="4">
        <v>20</v>
      </c>
      <c r="X3" s="4">
        <v>19</v>
      </c>
      <c r="Y3" s="18">
        <v>19</v>
      </c>
      <c r="Z3" s="7"/>
    </row>
    <row r="4" spans="1:32" x14ac:dyDescent="0.3">
      <c r="A4" s="50" t="s">
        <v>3</v>
      </c>
      <c r="B4" s="5">
        <v>18</v>
      </c>
      <c r="C4" s="5">
        <v>14</v>
      </c>
      <c r="D4" s="5">
        <v>12</v>
      </c>
      <c r="E4" s="5">
        <v>13.5</v>
      </c>
      <c r="F4" s="5">
        <v>16</v>
      </c>
      <c r="G4" s="5">
        <v>40</v>
      </c>
      <c r="H4" s="5">
        <v>55</v>
      </c>
      <c r="I4" s="5">
        <v>43</v>
      </c>
      <c r="J4" s="5">
        <v>43.5</v>
      </c>
      <c r="K4" s="5">
        <v>40</v>
      </c>
      <c r="L4" s="5">
        <v>35</v>
      </c>
      <c r="M4" s="5">
        <v>35</v>
      </c>
      <c r="N4" s="5">
        <v>30</v>
      </c>
      <c r="O4" s="5">
        <v>32</v>
      </c>
      <c r="P4" s="5">
        <v>35</v>
      </c>
      <c r="Q4" s="5">
        <v>50</v>
      </c>
      <c r="R4" s="5">
        <v>55</v>
      </c>
      <c r="S4" s="5">
        <v>50</v>
      </c>
      <c r="T4" s="5">
        <v>42</v>
      </c>
      <c r="U4" s="5">
        <v>30</v>
      </c>
      <c r="V4" s="5">
        <v>18</v>
      </c>
      <c r="W4" s="5">
        <v>15</v>
      </c>
      <c r="X4" s="5">
        <v>12</v>
      </c>
      <c r="Y4" s="52">
        <v>12</v>
      </c>
      <c r="Z4" s="60"/>
      <c r="AF4" s="6"/>
    </row>
    <row r="5" spans="1:32" x14ac:dyDescent="0.3">
      <c r="A5" s="48" t="s">
        <v>4</v>
      </c>
      <c r="B5" s="4">
        <v>10</v>
      </c>
      <c r="C5" s="4">
        <v>10</v>
      </c>
      <c r="D5" s="4">
        <v>14</v>
      </c>
      <c r="E5" s="4">
        <v>18</v>
      </c>
      <c r="F5" s="4">
        <v>30</v>
      </c>
      <c r="G5" s="4">
        <v>60</v>
      </c>
      <c r="H5" s="4">
        <v>100</v>
      </c>
      <c r="I5" s="4">
        <v>105</v>
      </c>
      <c r="J5" s="4">
        <v>104</v>
      </c>
      <c r="K5" s="4">
        <v>101</v>
      </c>
      <c r="L5" s="4">
        <v>60</v>
      </c>
      <c r="M5" s="4">
        <v>30</v>
      </c>
      <c r="N5" s="4">
        <v>30</v>
      </c>
      <c r="O5" s="4">
        <v>35</v>
      </c>
      <c r="P5" s="4">
        <v>35</v>
      </c>
      <c r="Q5" s="4">
        <v>40</v>
      </c>
      <c r="R5" s="4">
        <v>55</v>
      </c>
      <c r="S5" s="4">
        <v>60</v>
      </c>
      <c r="T5" s="4">
        <v>60</v>
      </c>
      <c r="U5" s="4">
        <v>50</v>
      </c>
      <c r="V5" s="4">
        <v>42</v>
      </c>
      <c r="W5" s="4">
        <v>38</v>
      </c>
      <c r="X5" s="4">
        <v>20</v>
      </c>
      <c r="Y5" s="18">
        <v>20</v>
      </c>
      <c r="Z5" s="7"/>
    </row>
    <row r="6" spans="1:32" x14ac:dyDescent="0.3">
      <c r="A6" s="48" t="s">
        <v>5</v>
      </c>
      <c r="B6" s="4">
        <v>12</v>
      </c>
      <c r="C6" s="4">
        <v>10</v>
      </c>
      <c r="D6" s="4">
        <v>8</v>
      </c>
      <c r="E6" s="4">
        <v>11</v>
      </c>
      <c r="F6" s="4">
        <v>15</v>
      </c>
      <c r="G6" s="4">
        <v>18</v>
      </c>
      <c r="H6" s="4">
        <v>20</v>
      </c>
      <c r="I6" s="4">
        <v>25</v>
      </c>
      <c r="J6" s="4">
        <v>28</v>
      </c>
      <c r="K6" s="4">
        <v>22</v>
      </c>
      <c r="L6" s="4">
        <v>35</v>
      </c>
      <c r="M6" s="4">
        <v>35</v>
      </c>
      <c r="N6" s="4">
        <v>30</v>
      </c>
      <c r="O6" s="4">
        <v>32</v>
      </c>
      <c r="P6" s="4">
        <v>35</v>
      </c>
      <c r="Q6" s="4">
        <v>50</v>
      </c>
      <c r="R6" s="4">
        <v>55</v>
      </c>
      <c r="S6" s="4">
        <v>50</v>
      </c>
      <c r="T6" s="4">
        <v>42</v>
      </c>
      <c r="U6" s="4">
        <v>30</v>
      </c>
      <c r="V6" s="4">
        <v>18</v>
      </c>
      <c r="W6" s="4">
        <v>15</v>
      </c>
      <c r="X6" s="4">
        <v>12</v>
      </c>
      <c r="Y6" s="18">
        <v>12</v>
      </c>
      <c r="Z6" s="7"/>
    </row>
    <row r="7" spans="1:32" ht="19.5" thickBot="1" x14ac:dyDescent="0.35">
      <c r="A7" s="53" t="s">
        <v>6</v>
      </c>
      <c r="B7" s="56">
        <v>8</v>
      </c>
      <c r="C7" s="56">
        <v>11</v>
      </c>
      <c r="D7" s="56">
        <v>15</v>
      </c>
      <c r="E7" s="56">
        <v>18</v>
      </c>
      <c r="F7" s="56">
        <v>14</v>
      </c>
      <c r="G7" s="56">
        <v>105</v>
      </c>
      <c r="H7" s="56">
        <v>104</v>
      </c>
      <c r="I7" s="56">
        <v>100</v>
      </c>
      <c r="J7" s="56">
        <v>60</v>
      </c>
      <c r="K7" s="56">
        <v>30</v>
      </c>
      <c r="L7" s="56">
        <v>30</v>
      </c>
      <c r="M7" s="56">
        <v>35</v>
      </c>
      <c r="N7" s="56">
        <v>35</v>
      </c>
      <c r="O7" s="56">
        <v>40</v>
      </c>
      <c r="P7" s="56">
        <v>55</v>
      </c>
      <c r="Q7" s="56">
        <v>60</v>
      </c>
      <c r="R7" s="56">
        <v>100</v>
      </c>
      <c r="S7" s="56">
        <v>105</v>
      </c>
      <c r="T7" s="56">
        <v>104</v>
      </c>
      <c r="U7" s="56">
        <v>32</v>
      </c>
      <c r="V7" s="56">
        <v>35</v>
      </c>
      <c r="W7" s="56">
        <v>35</v>
      </c>
      <c r="X7" s="56">
        <v>30</v>
      </c>
      <c r="Y7" s="57">
        <v>22</v>
      </c>
      <c r="Z7" s="7"/>
    </row>
    <row r="8" spans="1:32" x14ac:dyDescent="0.3">
      <c r="A8" s="12" t="s">
        <v>0</v>
      </c>
      <c r="B8" s="12"/>
      <c r="C8" s="12"/>
      <c r="D8" s="12"/>
      <c r="E8" s="12"/>
      <c r="F8" s="12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32" ht="19.5" thickBot="1" x14ac:dyDescent="0.35">
      <c r="A9" s="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32" x14ac:dyDescent="0.3">
      <c r="A10" s="43" t="s">
        <v>7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5"/>
      <c r="Z10" s="61"/>
    </row>
    <row r="11" spans="1:32" s="3" customFormat="1" x14ac:dyDescent="0.3">
      <c r="A11" s="46"/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2">
        <v>11</v>
      </c>
      <c r="M11" s="2">
        <v>12</v>
      </c>
      <c r="N11" s="2">
        <v>13</v>
      </c>
      <c r="O11" s="2">
        <v>14</v>
      </c>
      <c r="P11" s="2">
        <v>15</v>
      </c>
      <c r="Q11" s="2">
        <v>16</v>
      </c>
      <c r="R11" s="2">
        <v>17</v>
      </c>
      <c r="S11" s="2">
        <v>18</v>
      </c>
      <c r="T11" s="2">
        <v>19</v>
      </c>
      <c r="U11" s="2">
        <v>20</v>
      </c>
      <c r="V11" s="2">
        <v>21</v>
      </c>
      <c r="W11" s="2">
        <v>22</v>
      </c>
      <c r="X11" s="2">
        <v>23</v>
      </c>
      <c r="Y11" s="47">
        <v>24</v>
      </c>
      <c r="Z11" s="59"/>
    </row>
    <row r="12" spans="1:32" x14ac:dyDescent="0.3">
      <c r="A12" s="48" t="s">
        <v>2</v>
      </c>
      <c r="B12" s="9">
        <v>80</v>
      </c>
      <c r="C12" s="9">
        <v>80</v>
      </c>
      <c r="D12" s="9">
        <v>80</v>
      </c>
      <c r="E12" s="9">
        <v>80</v>
      </c>
      <c r="F12" s="9">
        <v>80</v>
      </c>
      <c r="G12" s="9">
        <v>100</v>
      </c>
      <c r="H12" s="9">
        <v>100</v>
      </c>
      <c r="I12" s="9">
        <v>100</v>
      </c>
      <c r="J12" s="9">
        <v>100</v>
      </c>
      <c r="K12" s="9">
        <v>100</v>
      </c>
      <c r="L12" s="9">
        <v>100</v>
      </c>
      <c r="M12" s="9">
        <v>100</v>
      </c>
      <c r="N12" s="9">
        <v>100</v>
      </c>
      <c r="O12" s="9">
        <v>100</v>
      </c>
      <c r="P12" s="9">
        <v>100</v>
      </c>
      <c r="Q12" s="9">
        <v>100</v>
      </c>
      <c r="R12" s="9">
        <v>100</v>
      </c>
      <c r="S12" s="9">
        <v>100</v>
      </c>
      <c r="T12" s="9">
        <v>100</v>
      </c>
      <c r="U12" s="9">
        <v>100</v>
      </c>
      <c r="V12" s="9">
        <v>100</v>
      </c>
      <c r="W12" s="9">
        <v>100</v>
      </c>
      <c r="X12" s="9">
        <v>100</v>
      </c>
      <c r="Y12" s="49">
        <v>100</v>
      </c>
      <c r="Z12" s="62"/>
    </row>
    <row r="13" spans="1:32" x14ac:dyDescent="0.3">
      <c r="A13" s="50" t="s">
        <v>3</v>
      </c>
      <c r="B13" s="10">
        <v>100</v>
      </c>
      <c r="C13" s="10">
        <v>100</v>
      </c>
      <c r="D13" s="10">
        <v>100</v>
      </c>
      <c r="E13" s="10">
        <v>100</v>
      </c>
      <c r="F13" s="10">
        <v>100</v>
      </c>
      <c r="G13" s="10">
        <v>100</v>
      </c>
      <c r="H13" s="10">
        <v>100</v>
      </c>
      <c r="I13" s="10">
        <v>100</v>
      </c>
      <c r="J13" s="10">
        <v>100</v>
      </c>
      <c r="K13" s="10">
        <v>100</v>
      </c>
      <c r="L13" s="10">
        <v>100</v>
      </c>
      <c r="M13" s="10">
        <v>100</v>
      </c>
      <c r="N13" s="10">
        <v>100</v>
      </c>
      <c r="O13" s="10">
        <v>100</v>
      </c>
      <c r="P13" s="10">
        <v>100</v>
      </c>
      <c r="Q13" s="10">
        <v>100</v>
      </c>
      <c r="R13" s="10">
        <v>100</v>
      </c>
      <c r="S13" s="10">
        <v>100</v>
      </c>
      <c r="T13" s="10">
        <v>100</v>
      </c>
      <c r="U13" s="10">
        <v>100</v>
      </c>
      <c r="V13" s="10">
        <v>100</v>
      </c>
      <c r="W13" s="10">
        <v>100</v>
      </c>
      <c r="X13" s="10">
        <v>100</v>
      </c>
      <c r="Y13" s="51">
        <v>100</v>
      </c>
      <c r="Z13" s="63"/>
    </row>
    <row r="14" spans="1:32" x14ac:dyDescent="0.3">
      <c r="A14" s="48" t="s">
        <v>4</v>
      </c>
      <c r="B14" s="9">
        <v>100</v>
      </c>
      <c r="C14" s="9">
        <v>100</v>
      </c>
      <c r="D14" s="9">
        <v>100</v>
      </c>
      <c r="E14" s="9">
        <v>100</v>
      </c>
      <c r="F14" s="9">
        <v>100</v>
      </c>
      <c r="G14" s="9">
        <v>100</v>
      </c>
      <c r="H14" s="9">
        <v>100</v>
      </c>
      <c r="I14" s="9">
        <v>100</v>
      </c>
      <c r="J14" s="9">
        <v>100</v>
      </c>
      <c r="K14" s="9">
        <v>100</v>
      </c>
      <c r="L14" s="9">
        <v>100</v>
      </c>
      <c r="M14" s="9">
        <v>100</v>
      </c>
      <c r="N14" s="9">
        <v>100</v>
      </c>
      <c r="O14" s="9">
        <v>100</v>
      </c>
      <c r="P14" s="9">
        <v>100</v>
      </c>
      <c r="Q14" s="9">
        <v>100</v>
      </c>
      <c r="R14" s="9">
        <v>100</v>
      </c>
      <c r="S14" s="9">
        <v>100</v>
      </c>
      <c r="T14" s="9">
        <v>100</v>
      </c>
      <c r="U14" s="9">
        <v>100</v>
      </c>
      <c r="V14" s="9">
        <v>100</v>
      </c>
      <c r="W14" s="9">
        <v>100</v>
      </c>
      <c r="X14" s="9">
        <v>100</v>
      </c>
      <c r="Y14" s="49">
        <v>100</v>
      </c>
      <c r="Z14" s="62"/>
    </row>
    <row r="15" spans="1:32" x14ac:dyDescent="0.3">
      <c r="A15" s="48" t="s">
        <v>5</v>
      </c>
      <c r="B15" s="9">
        <v>100</v>
      </c>
      <c r="C15" s="9">
        <v>100</v>
      </c>
      <c r="D15" s="9">
        <v>100</v>
      </c>
      <c r="E15" s="9">
        <v>100</v>
      </c>
      <c r="F15" s="9">
        <v>100</v>
      </c>
      <c r="G15" s="9">
        <v>100</v>
      </c>
      <c r="H15" s="9">
        <v>100</v>
      </c>
      <c r="I15" s="9">
        <v>100</v>
      </c>
      <c r="J15" s="9">
        <v>100</v>
      </c>
      <c r="K15" s="9">
        <v>100</v>
      </c>
      <c r="L15" s="9">
        <v>100</v>
      </c>
      <c r="M15" s="9">
        <v>100</v>
      </c>
      <c r="N15" s="9">
        <v>100</v>
      </c>
      <c r="O15" s="9">
        <v>100</v>
      </c>
      <c r="P15" s="9">
        <v>100</v>
      </c>
      <c r="Q15" s="9">
        <v>100</v>
      </c>
      <c r="R15" s="9">
        <v>100</v>
      </c>
      <c r="S15" s="9">
        <v>100</v>
      </c>
      <c r="T15" s="9">
        <v>100</v>
      </c>
      <c r="U15" s="9">
        <v>100</v>
      </c>
      <c r="V15" s="9">
        <v>100</v>
      </c>
      <c r="W15" s="9">
        <v>100</v>
      </c>
      <c r="X15" s="9">
        <v>100</v>
      </c>
      <c r="Y15" s="49">
        <v>100</v>
      </c>
      <c r="Z15" s="62"/>
    </row>
    <row r="16" spans="1:32" ht="19.5" thickBot="1" x14ac:dyDescent="0.35">
      <c r="A16" s="53" t="s">
        <v>6</v>
      </c>
      <c r="B16" s="54">
        <v>100</v>
      </c>
      <c r="C16" s="54">
        <v>100</v>
      </c>
      <c r="D16" s="54">
        <v>100</v>
      </c>
      <c r="E16" s="54">
        <v>100</v>
      </c>
      <c r="F16" s="54">
        <v>100</v>
      </c>
      <c r="G16" s="54">
        <v>100</v>
      </c>
      <c r="H16" s="54">
        <v>100</v>
      </c>
      <c r="I16" s="54">
        <v>100</v>
      </c>
      <c r="J16" s="54">
        <v>100</v>
      </c>
      <c r="K16" s="54">
        <v>100</v>
      </c>
      <c r="L16" s="54">
        <v>100</v>
      </c>
      <c r="M16" s="54">
        <v>100</v>
      </c>
      <c r="N16" s="54">
        <v>100</v>
      </c>
      <c r="O16" s="54">
        <v>100</v>
      </c>
      <c r="P16" s="54">
        <v>100</v>
      </c>
      <c r="Q16" s="54">
        <v>100</v>
      </c>
      <c r="R16" s="54">
        <v>100</v>
      </c>
      <c r="S16" s="54">
        <v>100</v>
      </c>
      <c r="T16" s="54">
        <v>100</v>
      </c>
      <c r="U16" s="54">
        <v>100</v>
      </c>
      <c r="V16" s="54">
        <v>100</v>
      </c>
      <c r="W16" s="54">
        <v>100</v>
      </c>
      <c r="X16" s="54">
        <v>100</v>
      </c>
      <c r="Y16" s="55">
        <v>100</v>
      </c>
      <c r="Z16" s="62"/>
    </row>
    <row r="17" spans="1:28" x14ac:dyDescent="0.3">
      <c r="A17" s="12" t="s">
        <v>0</v>
      </c>
      <c r="B17" s="12"/>
      <c r="C17" s="12"/>
      <c r="D17" s="12"/>
      <c r="E17" s="12"/>
      <c r="F17" s="12"/>
    </row>
    <row r="18" spans="1:28" ht="19.5" thickBot="1" x14ac:dyDescent="0.35"/>
    <row r="19" spans="1:28" ht="37.5" x14ac:dyDescent="0.3">
      <c r="A19" s="35" t="s">
        <v>14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7"/>
      <c r="Z19" s="58"/>
      <c r="AA19" s="32" t="s">
        <v>13</v>
      </c>
      <c r="AB19" s="13" t="s">
        <v>12</v>
      </c>
    </row>
    <row r="20" spans="1:28" ht="19.5" thickBot="1" x14ac:dyDescent="0.35">
      <c r="A20" s="38"/>
      <c r="B20" s="13">
        <v>1</v>
      </c>
      <c r="C20" s="13">
        <v>2</v>
      </c>
      <c r="D20" s="13">
        <v>3</v>
      </c>
      <c r="E20" s="13">
        <v>4</v>
      </c>
      <c r="F20" s="13">
        <v>5</v>
      </c>
      <c r="G20" s="13">
        <v>6</v>
      </c>
      <c r="H20" s="13">
        <v>7</v>
      </c>
      <c r="I20" s="13">
        <v>8</v>
      </c>
      <c r="J20" s="13">
        <v>9</v>
      </c>
      <c r="K20" s="13">
        <v>10</v>
      </c>
      <c r="L20" s="13">
        <v>11</v>
      </c>
      <c r="M20" s="13">
        <v>12</v>
      </c>
      <c r="N20" s="13">
        <v>13</v>
      </c>
      <c r="O20" s="13">
        <v>14</v>
      </c>
      <c r="P20" s="13">
        <v>15</v>
      </c>
      <c r="Q20" s="13">
        <v>16</v>
      </c>
      <c r="R20" s="13">
        <v>17</v>
      </c>
      <c r="S20" s="13">
        <v>18</v>
      </c>
      <c r="T20" s="13">
        <v>19</v>
      </c>
      <c r="U20" s="13">
        <v>20</v>
      </c>
      <c r="V20" s="13">
        <v>21</v>
      </c>
      <c r="W20" s="13">
        <v>22</v>
      </c>
      <c r="X20" s="13">
        <v>23</v>
      </c>
      <c r="Y20" s="39">
        <v>24</v>
      </c>
      <c r="Z20" s="64"/>
      <c r="AA20" s="13" t="s">
        <v>15</v>
      </c>
      <c r="AB20" s="13" t="s">
        <v>16</v>
      </c>
    </row>
    <row r="21" spans="1:28" ht="19.5" thickBot="1" x14ac:dyDescent="0.35">
      <c r="A21" s="14" t="s">
        <v>17</v>
      </c>
      <c r="B21" s="20">
        <f>B4*B13</f>
        <v>1800</v>
      </c>
      <c r="C21" s="20">
        <f t="shared" ref="C21:Y21" si="0">C4*C13</f>
        <v>1400</v>
      </c>
      <c r="D21" s="20">
        <f t="shared" si="0"/>
        <v>1200</v>
      </c>
      <c r="E21" s="20">
        <f t="shared" si="0"/>
        <v>1350</v>
      </c>
      <c r="F21" s="20">
        <f t="shared" si="0"/>
        <v>1600</v>
      </c>
      <c r="G21" s="20">
        <f t="shared" si="0"/>
        <v>4000</v>
      </c>
      <c r="H21" s="20">
        <f t="shared" si="0"/>
        <v>5500</v>
      </c>
      <c r="I21" s="20">
        <f t="shared" si="0"/>
        <v>4300</v>
      </c>
      <c r="J21" s="20">
        <f t="shared" si="0"/>
        <v>4350</v>
      </c>
      <c r="K21" s="20">
        <f t="shared" si="0"/>
        <v>4000</v>
      </c>
      <c r="L21" s="20">
        <f t="shared" si="0"/>
        <v>3500</v>
      </c>
      <c r="M21" s="20">
        <f t="shared" si="0"/>
        <v>3500</v>
      </c>
      <c r="N21" s="20">
        <f t="shared" si="0"/>
        <v>3000</v>
      </c>
      <c r="O21" s="20">
        <f t="shared" si="0"/>
        <v>3200</v>
      </c>
      <c r="P21" s="20">
        <f t="shared" si="0"/>
        <v>3500</v>
      </c>
      <c r="Q21" s="20">
        <f t="shared" si="0"/>
        <v>5000</v>
      </c>
      <c r="R21" s="20">
        <f t="shared" si="0"/>
        <v>5500</v>
      </c>
      <c r="S21" s="20">
        <f t="shared" si="0"/>
        <v>5000</v>
      </c>
      <c r="T21" s="20">
        <f t="shared" si="0"/>
        <v>4200</v>
      </c>
      <c r="U21" s="20">
        <f t="shared" si="0"/>
        <v>3000</v>
      </c>
      <c r="V21" s="20">
        <f t="shared" si="0"/>
        <v>1800</v>
      </c>
      <c r="W21" s="20">
        <f t="shared" si="0"/>
        <v>1500</v>
      </c>
      <c r="X21" s="20">
        <f t="shared" si="0"/>
        <v>1200</v>
      </c>
      <c r="Y21" s="21">
        <f t="shared" si="0"/>
        <v>1200</v>
      </c>
      <c r="Z21" s="65"/>
      <c r="AA21" s="33">
        <f>SUM(B21:Y21)</f>
        <v>74600</v>
      </c>
      <c r="AB21" s="15">
        <f>AA21*(1/20)</f>
        <v>3730</v>
      </c>
    </row>
    <row r="22" spans="1:28" ht="19.5" thickBot="1" x14ac:dyDescent="0.35">
      <c r="A22" s="40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41"/>
      <c r="Z22" s="66"/>
      <c r="AB22" s="72"/>
    </row>
    <row r="23" spans="1:28" ht="19.5" thickBot="1" x14ac:dyDescent="0.35">
      <c r="A23" s="14" t="s">
        <v>8</v>
      </c>
      <c r="B23" s="23">
        <f>(AVERAGE(B3:B4))*AVERAGE(B12:B13)</f>
        <v>1350</v>
      </c>
      <c r="C23" s="23">
        <f t="shared" ref="C23:X23" si="1">(AVERAGE(C3:C4))*AVERAGE(C12:C13)</f>
        <v>1080</v>
      </c>
      <c r="D23" s="23">
        <f t="shared" si="1"/>
        <v>900</v>
      </c>
      <c r="E23" s="23">
        <f t="shared" si="1"/>
        <v>1102.5</v>
      </c>
      <c r="F23" s="23">
        <f t="shared" si="1"/>
        <v>1395</v>
      </c>
      <c r="G23" s="23">
        <f t="shared" si="1"/>
        <v>2900</v>
      </c>
      <c r="H23" s="23">
        <f t="shared" si="1"/>
        <v>3750</v>
      </c>
      <c r="I23" s="23">
        <f t="shared" si="1"/>
        <v>3400</v>
      </c>
      <c r="J23" s="23">
        <f t="shared" si="1"/>
        <v>3575</v>
      </c>
      <c r="K23" s="23">
        <f t="shared" si="1"/>
        <v>3100</v>
      </c>
      <c r="L23" s="23">
        <f t="shared" si="1"/>
        <v>2650</v>
      </c>
      <c r="M23" s="23">
        <f t="shared" si="1"/>
        <v>2750</v>
      </c>
      <c r="N23" s="23">
        <f t="shared" si="1"/>
        <v>2600</v>
      </c>
      <c r="O23" s="23">
        <f t="shared" si="1"/>
        <v>2725</v>
      </c>
      <c r="P23" s="23">
        <f t="shared" si="1"/>
        <v>3000</v>
      </c>
      <c r="Q23" s="23">
        <f t="shared" si="1"/>
        <v>3850</v>
      </c>
      <c r="R23" s="23">
        <f t="shared" si="1"/>
        <v>4250</v>
      </c>
      <c r="S23" s="23">
        <f t="shared" si="1"/>
        <v>4250</v>
      </c>
      <c r="T23" s="23">
        <f t="shared" si="1"/>
        <v>4000</v>
      </c>
      <c r="U23" s="23">
        <f t="shared" si="1"/>
        <v>2750</v>
      </c>
      <c r="V23" s="23">
        <f t="shared" si="1"/>
        <v>2000</v>
      </c>
      <c r="W23" s="23">
        <f t="shared" si="1"/>
        <v>1750</v>
      </c>
      <c r="X23" s="23">
        <f t="shared" si="1"/>
        <v>1550</v>
      </c>
      <c r="Y23" s="24">
        <f>(AVERAGE(Y3:Y4))*AVERAGE(Y12:Y13)</f>
        <v>1550</v>
      </c>
      <c r="Z23" s="67"/>
      <c r="AA23" s="33">
        <f>SUM(B23:Y23)</f>
        <v>62227.5</v>
      </c>
      <c r="AB23" s="15">
        <f>AA23*(1/20)</f>
        <v>3111.375</v>
      </c>
    </row>
    <row r="24" spans="1:28" ht="19.5" thickBot="1" x14ac:dyDescent="0.35">
      <c r="A24" s="40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42"/>
      <c r="Z24" s="68"/>
      <c r="AA24" s="11"/>
      <c r="AB24" s="73"/>
    </row>
    <row r="25" spans="1:28" ht="19.5" thickBot="1" x14ac:dyDescent="0.35">
      <c r="A25" s="16" t="s">
        <v>9</v>
      </c>
      <c r="B25" s="26">
        <f>(B5*B14)</f>
        <v>1000</v>
      </c>
      <c r="C25" s="26">
        <f t="shared" ref="C25:Y25" si="2">(C5*C14)</f>
        <v>1000</v>
      </c>
      <c r="D25" s="26">
        <f t="shared" si="2"/>
        <v>1400</v>
      </c>
      <c r="E25" s="26">
        <f t="shared" si="2"/>
        <v>1800</v>
      </c>
      <c r="F25" s="26">
        <f t="shared" si="2"/>
        <v>3000</v>
      </c>
      <c r="G25" s="26">
        <f t="shared" si="2"/>
        <v>6000</v>
      </c>
      <c r="H25" s="26">
        <f t="shared" si="2"/>
        <v>10000</v>
      </c>
      <c r="I25" s="26">
        <f t="shared" si="2"/>
        <v>10500</v>
      </c>
      <c r="J25" s="26">
        <f t="shared" si="2"/>
        <v>10400</v>
      </c>
      <c r="K25" s="26">
        <f t="shared" si="2"/>
        <v>10100</v>
      </c>
      <c r="L25" s="26">
        <f t="shared" si="2"/>
        <v>6000</v>
      </c>
      <c r="M25" s="26">
        <f t="shared" si="2"/>
        <v>3000</v>
      </c>
      <c r="N25" s="26">
        <f t="shared" si="2"/>
        <v>3000</v>
      </c>
      <c r="O25" s="26">
        <f t="shared" si="2"/>
        <v>3500</v>
      </c>
      <c r="P25" s="26">
        <f t="shared" si="2"/>
        <v>3500</v>
      </c>
      <c r="Q25" s="26">
        <f t="shared" si="2"/>
        <v>4000</v>
      </c>
      <c r="R25" s="26">
        <f t="shared" si="2"/>
        <v>5500</v>
      </c>
      <c r="S25" s="26">
        <f t="shared" si="2"/>
        <v>6000</v>
      </c>
      <c r="T25" s="26">
        <f t="shared" si="2"/>
        <v>6000</v>
      </c>
      <c r="U25" s="26">
        <f t="shared" si="2"/>
        <v>5000</v>
      </c>
      <c r="V25" s="26">
        <f t="shared" si="2"/>
        <v>4200</v>
      </c>
      <c r="W25" s="26">
        <f t="shared" si="2"/>
        <v>3800</v>
      </c>
      <c r="X25" s="26">
        <f t="shared" si="2"/>
        <v>2000</v>
      </c>
      <c r="Y25" s="27">
        <f t="shared" si="2"/>
        <v>2000</v>
      </c>
      <c r="Z25" s="69"/>
      <c r="AA25" s="33">
        <f>SUM(B25:Y25)</f>
        <v>112700</v>
      </c>
      <c r="AB25" s="15">
        <f>AA25*(2/20)</f>
        <v>11270</v>
      </c>
    </row>
    <row r="26" spans="1:28" ht="19.5" thickBot="1" x14ac:dyDescent="0.35">
      <c r="A26" s="17" t="s">
        <v>10</v>
      </c>
      <c r="B26" s="28">
        <f>(B6*B15)</f>
        <v>1200</v>
      </c>
      <c r="C26" s="28">
        <f t="shared" ref="C26:Y26" si="3">(C6*C15)</f>
        <v>1000</v>
      </c>
      <c r="D26" s="28">
        <f t="shared" si="3"/>
        <v>800</v>
      </c>
      <c r="E26" s="28">
        <f t="shared" si="3"/>
        <v>1100</v>
      </c>
      <c r="F26" s="28">
        <f t="shared" si="3"/>
        <v>1500</v>
      </c>
      <c r="G26" s="28">
        <f t="shared" si="3"/>
        <v>1800</v>
      </c>
      <c r="H26" s="28">
        <f t="shared" si="3"/>
        <v>2000</v>
      </c>
      <c r="I26" s="28">
        <f t="shared" si="3"/>
        <v>2500</v>
      </c>
      <c r="J26" s="28">
        <f t="shared" si="3"/>
        <v>2800</v>
      </c>
      <c r="K26" s="28">
        <f t="shared" si="3"/>
        <v>2200</v>
      </c>
      <c r="L26" s="28">
        <f t="shared" si="3"/>
        <v>3500</v>
      </c>
      <c r="M26" s="28">
        <f t="shared" si="3"/>
        <v>3500</v>
      </c>
      <c r="N26" s="28">
        <f t="shared" si="3"/>
        <v>3000</v>
      </c>
      <c r="O26" s="28">
        <f t="shared" si="3"/>
        <v>3200</v>
      </c>
      <c r="P26" s="28">
        <f t="shared" si="3"/>
        <v>3500</v>
      </c>
      <c r="Q26" s="28">
        <f t="shared" si="3"/>
        <v>5000</v>
      </c>
      <c r="R26" s="28">
        <f t="shared" si="3"/>
        <v>5500</v>
      </c>
      <c r="S26" s="28">
        <f t="shared" si="3"/>
        <v>5000</v>
      </c>
      <c r="T26" s="28">
        <f t="shared" si="3"/>
        <v>4200</v>
      </c>
      <c r="U26" s="28">
        <f t="shared" si="3"/>
        <v>3000</v>
      </c>
      <c r="V26" s="28">
        <f t="shared" si="3"/>
        <v>1800</v>
      </c>
      <c r="W26" s="28">
        <f t="shared" si="3"/>
        <v>1500</v>
      </c>
      <c r="X26" s="28">
        <f t="shared" si="3"/>
        <v>1200</v>
      </c>
      <c r="Y26" s="29">
        <f t="shared" si="3"/>
        <v>1200</v>
      </c>
      <c r="Z26" s="70"/>
      <c r="AA26" s="34">
        <f>SUM(B26:Y26)</f>
        <v>62000</v>
      </c>
      <c r="AB26" s="74">
        <f>AA26*(3/20)</f>
        <v>9300</v>
      </c>
    </row>
    <row r="27" spans="1:28" ht="19.5" thickBot="1" x14ac:dyDescent="0.35">
      <c r="A27" s="19" t="s">
        <v>11</v>
      </c>
      <c r="B27" s="30">
        <f>(B7*B16)</f>
        <v>800</v>
      </c>
      <c r="C27" s="30">
        <f t="shared" ref="C27:Y27" si="4">(C7*C16)</f>
        <v>1100</v>
      </c>
      <c r="D27" s="30">
        <f t="shared" si="4"/>
        <v>1500</v>
      </c>
      <c r="E27" s="30">
        <f t="shared" si="4"/>
        <v>1800</v>
      </c>
      <c r="F27" s="30">
        <f t="shared" si="4"/>
        <v>1400</v>
      </c>
      <c r="G27" s="30">
        <f t="shared" si="4"/>
        <v>10500</v>
      </c>
      <c r="H27" s="30">
        <f t="shared" si="4"/>
        <v>10400</v>
      </c>
      <c r="I27" s="30">
        <f t="shared" si="4"/>
        <v>10000</v>
      </c>
      <c r="J27" s="30">
        <f t="shared" si="4"/>
        <v>6000</v>
      </c>
      <c r="K27" s="30">
        <f t="shared" si="4"/>
        <v>3000</v>
      </c>
      <c r="L27" s="30">
        <f t="shared" si="4"/>
        <v>3000</v>
      </c>
      <c r="M27" s="30">
        <f t="shared" si="4"/>
        <v>3500</v>
      </c>
      <c r="N27" s="30">
        <f t="shared" si="4"/>
        <v>3500</v>
      </c>
      <c r="O27" s="30">
        <f t="shared" si="4"/>
        <v>4000</v>
      </c>
      <c r="P27" s="30">
        <f t="shared" si="4"/>
        <v>5500</v>
      </c>
      <c r="Q27" s="30">
        <f t="shared" si="4"/>
        <v>6000</v>
      </c>
      <c r="R27" s="30">
        <f t="shared" si="4"/>
        <v>10000</v>
      </c>
      <c r="S27" s="30">
        <f t="shared" si="4"/>
        <v>10500</v>
      </c>
      <c r="T27" s="30">
        <f t="shared" si="4"/>
        <v>10400</v>
      </c>
      <c r="U27" s="30">
        <f t="shared" si="4"/>
        <v>3200</v>
      </c>
      <c r="V27" s="30">
        <f t="shared" si="4"/>
        <v>3500</v>
      </c>
      <c r="W27" s="30">
        <f t="shared" si="4"/>
        <v>3500</v>
      </c>
      <c r="X27" s="30">
        <f t="shared" si="4"/>
        <v>3000</v>
      </c>
      <c r="Y27" s="31">
        <f t="shared" si="4"/>
        <v>2200</v>
      </c>
      <c r="Z27" s="71"/>
      <c r="AA27" s="34">
        <f>SUM(B27:Y27)</f>
        <v>118300</v>
      </c>
      <c r="AB27" s="74">
        <f>AA27*(4/20)</f>
        <v>23660</v>
      </c>
    </row>
    <row r="28" spans="1:28" x14ac:dyDescent="0.3">
      <c r="B28" s="11"/>
      <c r="Y28" s="11"/>
      <c r="Z28" s="11"/>
    </row>
    <row r="30" spans="1:28" x14ac:dyDescent="0.3">
      <c r="B30" s="11"/>
      <c r="AB30" s="11">
        <f>SUM(AB23:AB27)</f>
        <v>47341.375</v>
      </c>
    </row>
  </sheetData>
  <mergeCells count="5">
    <mergeCell ref="A19:Y19"/>
    <mergeCell ref="A8:F8"/>
    <mergeCell ref="A17:F17"/>
    <mergeCell ref="A1:Y1"/>
    <mergeCell ref="A10:Y10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dcterms:created xsi:type="dcterms:W3CDTF">2020-01-29T20:27:45Z</dcterms:created>
  <dcterms:modified xsi:type="dcterms:W3CDTF">2020-02-06T20:53:52Z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{174E11C8-1C7D-4CB8-A0D2-F77279A75F38}</vt:lpwstr>
  </property>
</Properties>
</file>