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nsat\Desktop\Meeting Materials\"/>
    </mc:Choice>
  </mc:AlternateContent>
  <bookViews>
    <workbookView xWindow="0" yWindow="0" windowWidth="13900" windowHeight="4680"/>
  </bookViews>
  <sheets>
    <sheet name="Sheet1" sheetId="1" r:id="rId1"/>
  </sheets>
  <externalReferences>
    <externalReference r:id="rId2"/>
    <externalReference r:id="rId3"/>
    <externalReference r:id="rId4"/>
  </externalReferences>
  <definedNames>
    <definedName name="PJM_Area">[1]LookupTables!$F$7:$F$9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894" i="1" l="1"/>
  <c r="L877" i="1"/>
  <c r="L865" i="1"/>
  <c r="L864" i="1"/>
  <c r="L851" i="1"/>
  <c r="L850" i="1"/>
  <c r="L849" i="1"/>
  <c r="L848" i="1"/>
  <c r="L825" i="1"/>
  <c r="L824" i="1"/>
  <c r="L823" i="1"/>
  <c r="L807" i="1"/>
  <c r="L792" i="1"/>
  <c r="L791" i="1"/>
  <c r="L790" i="1"/>
  <c r="L789" i="1"/>
  <c r="L787" i="1"/>
  <c r="L782" i="1"/>
  <c r="L781" i="1"/>
  <c r="L776" i="1"/>
  <c r="L775" i="1"/>
  <c r="L774" i="1"/>
  <c r="L773" i="1"/>
  <c r="L772" i="1"/>
  <c r="L771" i="1"/>
  <c r="L770" i="1"/>
  <c r="L769" i="1"/>
  <c r="L763" i="1"/>
  <c r="L762" i="1"/>
  <c r="L760" i="1"/>
  <c r="L759" i="1"/>
  <c r="L758" i="1"/>
  <c r="L757" i="1"/>
  <c r="L756" i="1"/>
  <c r="L755" i="1"/>
  <c r="L754" i="1"/>
  <c r="L753" i="1"/>
  <c r="L752" i="1"/>
  <c r="L751" i="1"/>
  <c r="L750" i="1"/>
  <c r="L749" i="1"/>
  <c r="L747" i="1"/>
  <c r="L746" i="1"/>
  <c r="L745" i="1"/>
  <c r="L744" i="1"/>
  <c r="L743" i="1"/>
  <c r="L742" i="1"/>
  <c r="L741" i="1"/>
  <c r="L714" i="1"/>
  <c r="L713" i="1"/>
  <c r="L667" i="1"/>
  <c r="L666" i="1"/>
  <c r="L617" i="1"/>
  <c r="L614" i="1"/>
  <c r="L613" i="1"/>
  <c r="L612" i="1"/>
  <c r="L611" i="1"/>
  <c r="L610" i="1"/>
  <c r="L609" i="1"/>
  <c r="L607" i="1"/>
  <c r="L606" i="1"/>
  <c r="L605" i="1"/>
  <c r="L604" i="1"/>
  <c r="L603" i="1"/>
  <c r="L602" i="1"/>
  <c r="L601" i="1"/>
  <c r="L600" i="1"/>
  <c r="L599" i="1"/>
  <c r="L598" i="1"/>
  <c r="L597" i="1"/>
  <c r="L583" i="1"/>
  <c r="L582" i="1"/>
  <c r="L581" i="1"/>
  <c r="L580" i="1"/>
  <c r="L579" i="1"/>
  <c r="L578" i="1"/>
  <c r="L577" i="1"/>
  <c r="L576" i="1"/>
  <c r="L575" i="1"/>
  <c r="L574" i="1"/>
  <c r="L547" i="1"/>
  <c r="L546" i="1"/>
  <c r="L544" i="1"/>
  <c r="L528" i="1"/>
  <c r="L527" i="1"/>
  <c r="L526" i="1"/>
  <c r="L525" i="1"/>
  <c r="L524" i="1"/>
  <c r="L523" i="1"/>
  <c r="L522" i="1"/>
  <c r="L521" i="1"/>
  <c r="L520" i="1"/>
  <c r="L519" i="1"/>
  <c r="L518" i="1"/>
  <c r="L517" i="1"/>
  <c r="L467"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399" i="1"/>
  <c r="L398" i="1"/>
  <c r="L397" i="1"/>
  <c r="L395" i="1"/>
  <c r="L394" i="1"/>
  <c r="L393" i="1"/>
  <c r="L392" i="1"/>
  <c r="L391" i="1"/>
  <c r="L390" i="1"/>
  <c r="L389" i="1"/>
  <c r="L178" i="1"/>
  <c r="L177" i="1"/>
  <c r="L176" i="1"/>
  <c r="L175" i="1"/>
  <c r="L174" i="1"/>
  <c r="L173" i="1"/>
  <c r="L172" i="1"/>
  <c r="L171" i="1"/>
  <c r="L170" i="1"/>
  <c r="L169" i="1"/>
  <c r="L168" i="1"/>
  <c r="L167"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7" i="1"/>
  <c r="L136" i="1"/>
  <c r="L135" i="1"/>
  <c r="L134" i="1"/>
  <c r="L133" i="1"/>
  <c r="L132" i="1"/>
  <c r="L131" i="1"/>
  <c r="L130" i="1"/>
  <c r="L129" i="1"/>
  <c r="L127" i="1"/>
  <c r="L126" i="1"/>
  <c r="L125" i="1"/>
  <c r="L124" i="1"/>
  <c r="L120" i="1"/>
  <c r="L119" i="1"/>
  <c r="L117" i="1"/>
  <c r="L116" i="1"/>
  <c r="L115" i="1"/>
  <c r="L114" i="1"/>
  <c r="L113" i="1"/>
  <c r="L112" i="1"/>
  <c r="L111" i="1"/>
  <c r="L110" i="1"/>
  <c r="L109" i="1"/>
  <c r="L108" i="1"/>
  <c r="L107" i="1"/>
  <c r="L106" i="1"/>
  <c r="L105" i="1"/>
  <c r="L104" i="1"/>
  <c r="L102" i="1"/>
  <c r="L100" i="1"/>
  <c r="L99" i="1"/>
  <c r="L98" i="1"/>
  <c r="L97" i="1"/>
  <c r="L96" i="1"/>
  <c r="L95" i="1"/>
  <c r="L93" i="1"/>
  <c r="L92" i="1"/>
  <c r="L91" i="1"/>
  <c r="L90" i="1"/>
  <c r="L89" i="1"/>
  <c r="L88" i="1"/>
  <c r="L87" i="1"/>
  <c r="L86" i="1"/>
  <c r="L85" i="1"/>
  <c r="L84" i="1"/>
  <c r="L83" i="1"/>
  <c r="L82" i="1"/>
  <c r="L81" i="1"/>
  <c r="L80" i="1"/>
  <c r="L79" i="1"/>
  <c r="L78" i="1"/>
  <c r="L77" i="1"/>
  <c r="L76" i="1"/>
  <c r="L75" i="1"/>
  <c r="L74" i="1"/>
  <c r="L73" i="1"/>
  <c r="L71" i="1"/>
  <c r="L70" i="1"/>
  <c r="L69" i="1"/>
  <c r="L68" i="1"/>
  <c r="L67" i="1"/>
  <c r="L66" i="1"/>
  <c r="L65" i="1"/>
  <c r="L64" i="1"/>
  <c r="L63" i="1"/>
  <c r="L62" i="1"/>
  <c r="L61" i="1"/>
  <c r="L60" i="1"/>
  <c r="L59" i="1"/>
  <c r="L58" i="1"/>
  <c r="L57" i="1"/>
  <c r="L56" i="1"/>
  <c r="L55" i="1"/>
  <c r="L54" i="1"/>
  <c r="L53" i="1"/>
  <c r="L51" i="1"/>
  <c r="L50" i="1"/>
  <c r="L49" i="1"/>
  <c r="L48" i="1"/>
  <c r="L47" i="1"/>
  <c r="L46" i="1"/>
  <c r="L45" i="1"/>
  <c r="L44" i="1"/>
  <c r="L43" i="1"/>
  <c r="L42" i="1"/>
  <c r="L40" i="1"/>
  <c r="L39" i="1"/>
  <c r="L38" i="1"/>
  <c r="L37" i="1"/>
  <c r="L35" i="1"/>
  <c r="L34" i="1"/>
  <c r="L33" i="1"/>
  <c r="L32" i="1"/>
  <c r="L30" i="1"/>
  <c r="L28" i="1"/>
  <c r="L27" i="1"/>
  <c r="L25" i="1"/>
  <c r="L24" i="1"/>
  <c r="L23" i="1"/>
  <c r="L22" i="1"/>
  <c r="L21" i="1"/>
  <c r="L20" i="1"/>
  <c r="L19" i="1"/>
  <c r="L17" i="1"/>
  <c r="L16" i="1"/>
  <c r="L15" i="1"/>
  <c r="L14" i="1"/>
  <c r="L13" i="1"/>
  <c r="L12" i="1"/>
  <c r="L11" i="1"/>
  <c r="L10" i="1"/>
  <c r="L9" i="1"/>
  <c r="L8" i="1"/>
  <c r="L7" i="1"/>
  <c r="L5" i="1"/>
  <c r="L3" i="1"/>
  <c r="L2" i="1"/>
  <c r="K919" i="1"/>
  <c r="K918" i="1"/>
  <c r="K894" i="1"/>
  <c r="K893" i="1"/>
  <c r="K892" i="1"/>
  <c r="K891" i="1"/>
  <c r="K890" i="1"/>
  <c r="K889" i="1"/>
  <c r="K888" i="1"/>
  <c r="K887" i="1"/>
  <c r="K886" i="1"/>
  <c r="K885" i="1"/>
  <c r="K884" i="1"/>
  <c r="K883" i="1"/>
  <c r="K882" i="1"/>
  <c r="K881" i="1"/>
  <c r="K880" i="1"/>
  <c r="K878" i="1"/>
  <c r="K877" i="1"/>
  <c r="K875" i="1"/>
  <c r="K874" i="1"/>
  <c r="K873" i="1"/>
  <c r="K872" i="1"/>
  <c r="K871" i="1"/>
  <c r="K869" i="1"/>
  <c r="K868" i="1"/>
  <c r="K867" i="1"/>
  <c r="K866" i="1"/>
  <c r="K865" i="1"/>
  <c r="K864" i="1"/>
  <c r="K863" i="1"/>
  <c r="K862" i="1"/>
  <c r="K861" i="1"/>
  <c r="K859" i="1"/>
  <c r="K858" i="1"/>
  <c r="K857" i="1"/>
  <c r="K851" i="1"/>
  <c r="K850" i="1"/>
  <c r="K849" i="1"/>
  <c r="K848" i="1"/>
  <c r="K847" i="1"/>
  <c r="K846" i="1"/>
  <c r="K845" i="1"/>
  <c r="K842" i="1"/>
  <c r="K841" i="1"/>
  <c r="K840" i="1"/>
  <c r="K839" i="1"/>
  <c r="K838" i="1"/>
  <c r="K837" i="1"/>
  <c r="K836" i="1"/>
  <c r="K835" i="1"/>
  <c r="K833" i="1"/>
  <c r="K832" i="1"/>
  <c r="K831" i="1"/>
  <c r="K830" i="1"/>
  <c r="K829" i="1"/>
  <c r="K828" i="1"/>
  <c r="K827" i="1"/>
  <c r="K826" i="1"/>
  <c r="K825" i="1"/>
  <c r="K824" i="1"/>
  <c r="K823" i="1"/>
  <c r="K822" i="1"/>
  <c r="K821" i="1"/>
  <c r="K820" i="1"/>
  <c r="K819" i="1"/>
  <c r="K818" i="1"/>
  <c r="K817" i="1"/>
  <c r="K816" i="1"/>
  <c r="K815" i="1"/>
  <c r="K814" i="1"/>
  <c r="K813" i="1"/>
  <c r="K812" i="1"/>
  <c r="K811" i="1"/>
  <c r="K810" i="1"/>
  <c r="K807" i="1"/>
  <c r="K806" i="1"/>
  <c r="K803" i="1"/>
  <c r="K802" i="1"/>
  <c r="K801" i="1"/>
  <c r="K800" i="1"/>
  <c r="K799" i="1"/>
  <c r="K798" i="1"/>
  <c r="K796" i="1"/>
  <c r="K792" i="1"/>
  <c r="K791" i="1"/>
  <c r="K790" i="1"/>
  <c r="K789" i="1"/>
  <c r="K788" i="1"/>
  <c r="K787" i="1"/>
  <c r="K786" i="1"/>
  <c r="K782" i="1"/>
  <c r="K781" i="1"/>
  <c r="K776" i="1"/>
  <c r="K775" i="1"/>
  <c r="K774" i="1"/>
  <c r="K773" i="1"/>
  <c r="K772" i="1"/>
  <c r="K771" i="1"/>
  <c r="K770" i="1"/>
  <c r="K769" i="1"/>
  <c r="K768" i="1"/>
  <c r="K763" i="1"/>
  <c r="K762" i="1"/>
  <c r="K760" i="1"/>
  <c r="K759" i="1"/>
  <c r="K758" i="1"/>
  <c r="K757" i="1"/>
  <c r="K756" i="1"/>
  <c r="K755" i="1"/>
  <c r="K754" i="1"/>
  <c r="K753" i="1"/>
  <c r="K752" i="1"/>
  <c r="K751" i="1"/>
  <c r="K750" i="1"/>
  <c r="K749" i="1"/>
  <c r="K747" i="1"/>
  <c r="K746" i="1"/>
  <c r="K745" i="1"/>
  <c r="K744" i="1"/>
  <c r="K743" i="1"/>
  <c r="K742" i="1"/>
  <c r="K741" i="1"/>
  <c r="K739" i="1"/>
  <c r="K731" i="1"/>
  <c r="K721" i="1"/>
  <c r="K717" i="1"/>
  <c r="K714" i="1"/>
  <c r="K713" i="1"/>
  <c r="K712" i="1"/>
  <c r="K711" i="1"/>
  <c r="K710" i="1"/>
  <c r="K709" i="1"/>
  <c r="K708" i="1"/>
  <c r="K707" i="1"/>
  <c r="K706" i="1"/>
  <c r="K705" i="1"/>
  <c r="K704" i="1"/>
  <c r="K703" i="1"/>
  <c r="K702" i="1"/>
  <c r="K701" i="1"/>
  <c r="K700" i="1"/>
  <c r="K699" i="1"/>
  <c r="K698" i="1"/>
  <c r="K697" i="1"/>
  <c r="K696" i="1"/>
  <c r="K695" i="1"/>
  <c r="K694" i="1"/>
  <c r="K693" i="1"/>
  <c r="K692" i="1"/>
  <c r="K691" i="1"/>
  <c r="K690" i="1"/>
  <c r="K689" i="1"/>
  <c r="K688" i="1"/>
  <c r="K686" i="1"/>
  <c r="K685" i="1"/>
  <c r="K684" i="1"/>
  <c r="K683" i="1"/>
  <c r="K682" i="1"/>
  <c r="K681" i="1"/>
  <c r="K680" i="1"/>
  <c r="K679" i="1"/>
  <c r="K678" i="1"/>
  <c r="K677" i="1"/>
  <c r="K676" i="1"/>
  <c r="K675" i="1"/>
  <c r="K674" i="1"/>
  <c r="K673" i="1"/>
  <c r="K672" i="1"/>
  <c r="K671" i="1"/>
  <c r="K670" i="1"/>
  <c r="K669" i="1"/>
  <c r="K668" i="1"/>
  <c r="K667" i="1"/>
  <c r="K666" i="1"/>
  <c r="K665" i="1"/>
  <c r="K664" i="1"/>
  <c r="K663" i="1"/>
  <c r="K662" i="1"/>
  <c r="K661" i="1"/>
  <c r="K660" i="1"/>
  <c r="K659" i="1"/>
  <c r="K658" i="1"/>
  <c r="K657" i="1"/>
  <c r="K656" i="1"/>
  <c r="K655" i="1"/>
  <c r="K654" i="1"/>
  <c r="K653" i="1"/>
  <c r="K652" i="1"/>
  <c r="K651" i="1"/>
  <c r="K650" i="1"/>
  <c r="K649" i="1"/>
  <c r="K648" i="1"/>
  <c r="K647" i="1"/>
  <c r="K646" i="1"/>
  <c r="K645" i="1"/>
  <c r="K644" i="1"/>
  <c r="K643" i="1"/>
  <c r="K642" i="1"/>
  <c r="K641" i="1"/>
  <c r="K640" i="1"/>
  <c r="K639" i="1"/>
  <c r="K638" i="1"/>
  <c r="K637" i="1"/>
  <c r="K636" i="1"/>
  <c r="K635" i="1"/>
  <c r="K634" i="1"/>
  <c r="K633" i="1"/>
  <c r="K632" i="1"/>
  <c r="K631" i="1"/>
  <c r="K630" i="1"/>
  <c r="K629" i="1"/>
  <c r="K628" i="1"/>
  <c r="K627" i="1"/>
  <c r="K626" i="1"/>
  <c r="K625" i="1"/>
  <c r="K624" i="1"/>
  <c r="K622" i="1"/>
  <c r="K621" i="1"/>
  <c r="K620" i="1"/>
  <c r="K619" i="1"/>
  <c r="K617" i="1"/>
  <c r="K616" i="1"/>
  <c r="K612" i="1"/>
  <c r="K611" i="1"/>
  <c r="K610" i="1"/>
  <c r="K604" i="1"/>
  <c r="K602" i="1"/>
  <c r="K601" i="1"/>
  <c r="K600" i="1"/>
  <c r="K599" i="1"/>
  <c r="K598" i="1"/>
  <c r="K597" i="1"/>
  <c r="K595" i="1"/>
  <c r="K585" i="1"/>
  <c r="K584" i="1"/>
  <c r="K583" i="1"/>
  <c r="K582" i="1"/>
  <c r="K581" i="1"/>
  <c r="K580" i="1"/>
  <c r="K579" i="1"/>
  <c r="K578" i="1"/>
  <c r="K577" i="1"/>
  <c r="K576" i="1"/>
  <c r="K575" i="1"/>
  <c r="K574" i="1"/>
  <c r="K569" i="1"/>
  <c r="K562" i="1"/>
  <c r="K561" i="1"/>
  <c r="K552" i="1"/>
  <c r="K546" i="1"/>
  <c r="K544" i="1"/>
  <c r="K528" i="1"/>
  <c r="K527" i="1"/>
  <c r="K526" i="1"/>
  <c r="K525" i="1"/>
  <c r="K524" i="1"/>
  <c r="K523" i="1"/>
  <c r="K522" i="1"/>
  <c r="K521" i="1"/>
  <c r="K520" i="1"/>
  <c r="K519" i="1"/>
  <c r="K518" i="1"/>
  <c r="K517" i="1"/>
  <c r="K515" i="1"/>
  <c r="K509" i="1"/>
  <c r="K506" i="1"/>
  <c r="K505" i="1"/>
  <c r="K504" i="1"/>
  <c r="K468" i="1"/>
  <c r="K467" i="1"/>
  <c r="K465" i="1"/>
  <c r="K464" i="1"/>
  <c r="K463" i="1"/>
  <c r="K462" i="1"/>
  <c r="K461" i="1"/>
  <c r="K460" i="1"/>
  <c r="K459" i="1"/>
  <c r="K458" i="1"/>
  <c r="K457" i="1"/>
  <c r="K456" i="1"/>
  <c r="K455" i="1"/>
  <c r="K454" i="1"/>
  <c r="K453" i="1"/>
  <c r="K452" i="1"/>
  <c r="K451" i="1"/>
  <c r="K450" i="1"/>
  <c r="K449" i="1"/>
  <c r="K448" i="1"/>
  <c r="K447" i="1"/>
  <c r="K446" i="1"/>
  <c r="K445" i="1"/>
  <c r="K444" i="1"/>
  <c r="K443" i="1"/>
  <c r="K442" i="1"/>
  <c r="K441" i="1"/>
  <c r="K440" i="1"/>
  <c r="K439" i="1"/>
  <c r="K438" i="1"/>
  <c r="K437" i="1"/>
  <c r="K436" i="1"/>
  <c r="K435" i="1"/>
  <c r="K434" i="1"/>
  <c r="K433" i="1"/>
  <c r="K432" i="1"/>
  <c r="K431" i="1"/>
  <c r="K430" i="1"/>
  <c r="K429" i="1"/>
  <c r="K428" i="1"/>
  <c r="K427" i="1"/>
  <c r="K426" i="1"/>
  <c r="K425" i="1"/>
  <c r="K424" i="1"/>
  <c r="K414" i="1"/>
  <c r="K403" i="1"/>
  <c r="K399" i="1"/>
  <c r="K398" i="1"/>
  <c r="K397" i="1"/>
  <c r="K396" i="1"/>
  <c r="K395" i="1"/>
  <c r="K394" i="1"/>
  <c r="K393" i="1"/>
  <c r="K392" i="1"/>
  <c r="K391" i="1"/>
  <c r="K390" i="1"/>
  <c r="K389" i="1"/>
  <c r="K386" i="1"/>
  <c r="K375" i="1"/>
  <c r="K374" i="1"/>
  <c r="K347" i="1"/>
  <c r="K330" i="1"/>
  <c r="K317" i="1"/>
  <c r="K316" i="1"/>
  <c r="K315" i="1"/>
  <c r="K281" i="1"/>
  <c r="K280" i="1"/>
  <c r="K271" i="1"/>
  <c r="K269" i="1"/>
  <c r="K268" i="1"/>
  <c r="K266" i="1"/>
  <c r="K262" i="1"/>
  <c r="K260" i="1"/>
  <c r="K257" i="1"/>
  <c r="K255" i="1"/>
  <c r="K243" i="1"/>
  <c r="K235" i="1"/>
  <c r="K234" i="1"/>
  <c r="K228" i="1"/>
  <c r="K199" i="1"/>
  <c r="K198" i="1"/>
  <c r="K197" i="1"/>
  <c r="K196" i="1"/>
  <c r="K192" i="1"/>
  <c r="K188" i="1"/>
  <c r="K185" i="1"/>
  <c r="K183" i="1"/>
  <c r="K182" i="1"/>
  <c r="K180" i="1"/>
  <c r="K178" i="1"/>
  <c r="K177" i="1"/>
  <c r="K176" i="1"/>
  <c r="K175" i="1"/>
  <c r="K174" i="1"/>
  <c r="K173" i="1"/>
  <c r="K172" i="1"/>
  <c r="K171" i="1"/>
  <c r="K170" i="1"/>
  <c r="K169" i="1"/>
  <c r="K167" i="1"/>
  <c r="K165" i="1"/>
  <c r="K163" i="1"/>
  <c r="K162" i="1"/>
  <c r="K160" i="1"/>
  <c r="K159" i="1"/>
  <c r="K158" i="1"/>
  <c r="K152" i="1"/>
  <c r="K151" i="1"/>
  <c r="K150" i="1"/>
  <c r="K149" i="1"/>
  <c r="K148" i="1"/>
  <c r="K147" i="1"/>
  <c r="K146" i="1"/>
  <c r="K145" i="1"/>
  <c r="K144" i="1"/>
  <c r="K142" i="1"/>
  <c r="K141" i="1"/>
  <c r="K140" i="1"/>
  <c r="K139" i="1"/>
  <c r="K137" i="1"/>
  <c r="K136" i="1"/>
  <c r="K135" i="1"/>
  <c r="K134" i="1"/>
  <c r="K133" i="1"/>
  <c r="K131" i="1"/>
  <c r="K130" i="1"/>
  <c r="K129" i="1"/>
  <c r="K127" i="1"/>
  <c r="K126" i="1"/>
  <c r="K125" i="1"/>
  <c r="K120" i="1"/>
  <c r="K119" i="1"/>
  <c r="K117" i="1"/>
  <c r="K116" i="1"/>
  <c r="K115" i="1"/>
  <c r="K114" i="1"/>
  <c r="K113" i="1"/>
  <c r="K112" i="1"/>
  <c r="K111" i="1"/>
  <c r="K110" i="1"/>
  <c r="K109" i="1"/>
  <c r="K108" i="1"/>
  <c r="K107" i="1"/>
  <c r="K106" i="1"/>
  <c r="K105" i="1"/>
  <c r="K104" i="1"/>
  <c r="K100" i="1"/>
  <c r="K99" i="1"/>
  <c r="K98" i="1"/>
  <c r="K97" i="1"/>
  <c r="K96" i="1"/>
  <c r="K95" i="1"/>
  <c r="K94" i="1"/>
  <c r="K93" i="1"/>
  <c r="K92" i="1"/>
  <c r="K90" i="1"/>
  <c r="K89" i="1"/>
  <c r="K88" i="1"/>
  <c r="K87" i="1"/>
  <c r="K86" i="1"/>
  <c r="K85" i="1"/>
  <c r="K84" i="1"/>
  <c r="K83" i="1"/>
  <c r="K82" i="1"/>
  <c r="K78" i="1"/>
  <c r="K77" i="1"/>
  <c r="K76" i="1"/>
  <c r="K75" i="1"/>
  <c r="K71" i="1"/>
  <c r="K69" i="1"/>
  <c r="K68" i="1"/>
  <c r="K66" i="1"/>
  <c r="K65" i="1"/>
  <c r="K64" i="1"/>
  <c r="K63" i="1"/>
  <c r="K61" i="1"/>
  <c r="K59" i="1"/>
  <c r="K58" i="1"/>
  <c r="K57" i="1"/>
  <c r="K54" i="1"/>
  <c r="K51" i="1"/>
  <c r="K50" i="1"/>
  <c r="K48" i="1"/>
  <c r="K47" i="1"/>
  <c r="K44" i="1"/>
  <c r="K42" i="1"/>
  <c r="K40" i="1"/>
  <c r="K39" i="1"/>
  <c r="K38" i="1"/>
  <c r="K37" i="1"/>
  <c r="K35" i="1"/>
  <c r="K34" i="1"/>
  <c r="K33" i="1"/>
  <c r="K32" i="1"/>
  <c r="K30" i="1"/>
  <c r="K28" i="1"/>
  <c r="K27" i="1"/>
  <c r="K25" i="1"/>
  <c r="K24" i="1"/>
  <c r="K23" i="1"/>
  <c r="K22" i="1"/>
  <c r="K21" i="1"/>
  <c r="K20" i="1"/>
  <c r="K19" i="1"/>
  <c r="K17" i="1"/>
  <c r="K16" i="1"/>
  <c r="K15" i="1"/>
  <c r="K14" i="1"/>
  <c r="K12" i="1"/>
  <c r="K11" i="1"/>
  <c r="K10" i="1"/>
  <c r="K9" i="1"/>
  <c r="K8" i="1"/>
  <c r="K7" i="1"/>
  <c r="K6" i="1"/>
  <c r="K5" i="1"/>
  <c r="K4" i="1"/>
  <c r="K3" i="1"/>
  <c r="K2" i="1"/>
  <c r="G651" i="1"/>
  <c r="G650" i="1"/>
  <c r="G643" i="1"/>
  <c r="G642" i="1"/>
  <c r="G641" i="1"/>
  <c r="G640" i="1"/>
  <c r="G638" i="1"/>
  <c r="G637" i="1"/>
  <c r="G635" i="1"/>
  <c r="G634" i="1"/>
  <c r="G633" i="1"/>
  <c r="G632" i="1"/>
  <c r="G631" i="1"/>
  <c r="G629" i="1"/>
  <c r="G628" i="1"/>
  <c r="G627" i="1"/>
  <c r="G626" i="1"/>
  <c r="G624" i="1"/>
  <c r="G623" i="1"/>
  <c r="G621" i="1"/>
  <c r="B919" i="1"/>
  <c r="B918" i="1"/>
  <c r="B917" i="1"/>
  <c r="B916" i="1"/>
  <c r="B915" i="1"/>
  <c r="B914" i="1"/>
  <c r="B913" i="1"/>
  <c r="B912" i="1"/>
  <c r="B911" i="1"/>
  <c r="B910" i="1"/>
  <c r="B909" i="1"/>
  <c r="B908" i="1"/>
  <c r="B907" i="1"/>
  <c r="B906" i="1"/>
  <c r="B905" i="1"/>
  <c r="B904" i="1"/>
  <c r="B903" i="1"/>
  <c r="B902" i="1"/>
  <c r="B901" i="1"/>
  <c r="B900" i="1"/>
  <c r="B899" i="1"/>
  <c r="B898" i="1"/>
  <c r="B897" i="1"/>
  <c r="B896" i="1"/>
  <c r="B895" i="1"/>
  <c r="B894" i="1"/>
  <c r="B893" i="1"/>
  <c r="B892" i="1"/>
  <c r="B891" i="1"/>
  <c r="B890" i="1"/>
  <c r="B889" i="1"/>
  <c r="B888" i="1"/>
  <c r="B887" i="1"/>
  <c r="B886" i="1"/>
  <c r="B885" i="1"/>
  <c r="B884" i="1"/>
  <c r="B883" i="1"/>
  <c r="B882" i="1"/>
  <c r="B881" i="1"/>
  <c r="B880" i="1"/>
  <c r="B879" i="1"/>
  <c r="B878" i="1"/>
  <c r="B877" i="1"/>
  <c r="B876" i="1"/>
  <c r="B875" i="1"/>
  <c r="B874" i="1"/>
  <c r="B873" i="1"/>
  <c r="B872" i="1"/>
  <c r="B871" i="1"/>
  <c r="B870" i="1"/>
  <c r="B869" i="1"/>
  <c r="B868" i="1"/>
  <c r="B867" i="1"/>
  <c r="B866" i="1"/>
  <c r="B865" i="1"/>
  <c r="B864" i="1"/>
  <c r="B863" i="1"/>
  <c r="B862" i="1"/>
  <c r="B861" i="1"/>
  <c r="B860" i="1"/>
  <c r="B859" i="1"/>
  <c r="B858" i="1"/>
  <c r="B857" i="1"/>
  <c r="B856" i="1"/>
  <c r="B855" i="1"/>
  <c r="B854" i="1"/>
  <c r="B853" i="1"/>
  <c r="B852" i="1"/>
  <c r="B851" i="1"/>
  <c r="B850" i="1"/>
  <c r="B849" i="1"/>
  <c r="B848" i="1"/>
  <c r="B847" i="1"/>
  <c r="B846" i="1"/>
  <c r="B845" i="1"/>
  <c r="B844" i="1"/>
  <c r="B843" i="1"/>
  <c r="B842" i="1"/>
  <c r="B841" i="1"/>
  <c r="B840" i="1"/>
  <c r="B839" i="1"/>
  <c r="B838" i="1"/>
  <c r="B837" i="1"/>
  <c r="B836" i="1"/>
  <c r="B835" i="1"/>
  <c r="B834" i="1"/>
  <c r="B833" i="1"/>
  <c r="B832" i="1"/>
  <c r="B831" i="1"/>
  <c r="B830" i="1"/>
  <c r="B829" i="1"/>
  <c r="B828" i="1"/>
  <c r="B827" i="1"/>
  <c r="B826" i="1"/>
  <c r="B825" i="1"/>
  <c r="B824" i="1"/>
  <c r="B823" i="1"/>
  <c r="B822" i="1"/>
  <c r="B821" i="1"/>
  <c r="B820" i="1"/>
  <c r="B819" i="1"/>
  <c r="B818" i="1"/>
  <c r="B817" i="1"/>
  <c r="B816" i="1"/>
  <c r="B815" i="1"/>
  <c r="B814" i="1"/>
  <c r="B813" i="1"/>
  <c r="B812" i="1"/>
  <c r="B811" i="1"/>
  <c r="B810" i="1"/>
  <c r="B809" i="1"/>
  <c r="B808" i="1"/>
  <c r="B807" i="1"/>
  <c r="B806" i="1"/>
  <c r="B804" i="1"/>
  <c r="B803" i="1"/>
  <c r="B802" i="1"/>
  <c r="B801" i="1"/>
  <c r="B800" i="1"/>
  <c r="B799" i="1"/>
  <c r="B798" i="1"/>
  <c r="B797" i="1"/>
  <c r="B796" i="1"/>
  <c r="B795" i="1"/>
  <c r="B794" i="1"/>
  <c r="B793" i="1"/>
  <c r="B792" i="1"/>
  <c r="B791" i="1"/>
  <c r="B790" i="1"/>
  <c r="B789" i="1"/>
  <c r="B788" i="1"/>
  <c r="B787" i="1"/>
  <c r="B786" i="1"/>
  <c r="B785" i="1"/>
  <c r="B784" i="1"/>
  <c r="B783" i="1"/>
  <c r="B782" i="1"/>
  <c r="B781" i="1"/>
  <c r="B780" i="1"/>
  <c r="B779" i="1"/>
  <c r="B778" i="1"/>
  <c r="B777" i="1"/>
  <c r="B776" i="1"/>
  <c r="B775" i="1"/>
  <c r="B774" i="1"/>
  <c r="B773" i="1"/>
  <c r="B772" i="1"/>
  <c r="B771" i="1"/>
  <c r="B770" i="1"/>
  <c r="B769" i="1"/>
  <c r="B767" i="1"/>
  <c r="B766" i="1"/>
  <c r="B765" i="1"/>
  <c r="B764" i="1"/>
  <c r="B763" i="1"/>
  <c r="B762" i="1"/>
  <c r="B761" i="1"/>
  <c r="B760" i="1"/>
  <c r="B759" i="1"/>
  <c r="B758" i="1"/>
  <c r="B757" i="1"/>
  <c r="B756" i="1"/>
  <c r="B755" i="1"/>
  <c r="B754" i="1"/>
  <c r="B753" i="1"/>
  <c r="B752" i="1"/>
  <c r="B751" i="1"/>
  <c r="B750" i="1"/>
  <c r="B749" i="1"/>
  <c r="B748" i="1"/>
  <c r="B747" i="1"/>
  <c r="B746" i="1"/>
  <c r="B745" i="1"/>
  <c r="B744" i="1"/>
  <c r="B743" i="1"/>
  <c r="B742" i="1"/>
  <c r="B741" i="1"/>
  <c r="B740" i="1"/>
  <c r="B739" i="1"/>
  <c r="B738" i="1"/>
  <c r="B737" i="1"/>
  <c r="B736" i="1"/>
  <c r="B735" i="1"/>
  <c r="B734" i="1"/>
  <c r="B733" i="1"/>
  <c r="B732" i="1"/>
  <c r="B731" i="1"/>
  <c r="B730" i="1"/>
  <c r="B729" i="1"/>
  <c r="B728" i="1"/>
  <c r="B727" i="1"/>
  <c r="B726" i="1"/>
  <c r="B725" i="1"/>
  <c r="B724" i="1"/>
  <c r="B723" i="1"/>
  <c r="B722" i="1"/>
  <c r="B721" i="1"/>
  <c r="B720" i="1"/>
  <c r="B719" i="1"/>
  <c r="B718" i="1"/>
  <c r="B717" i="1"/>
  <c r="B716" i="1"/>
  <c r="B715" i="1"/>
  <c r="B714" i="1"/>
  <c r="B713" i="1"/>
  <c r="B712" i="1"/>
  <c r="B711" i="1"/>
  <c r="B710" i="1"/>
  <c r="B709" i="1"/>
  <c r="B708" i="1"/>
  <c r="B707" i="1"/>
  <c r="B706" i="1"/>
  <c r="B705" i="1"/>
  <c r="B704" i="1"/>
  <c r="B703" i="1"/>
  <c r="B702" i="1"/>
  <c r="B701" i="1"/>
  <c r="B700" i="1"/>
  <c r="B699" i="1"/>
  <c r="B698" i="1"/>
  <c r="B697" i="1"/>
  <c r="B696" i="1"/>
  <c r="B695" i="1"/>
  <c r="B694" i="1"/>
  <c r="B693" i="1"/>
  <c r="B692" i="1"/>
  <c r="B691" i="1"/>
  <c r="B690" i="1"/>
  <c r="B689" i="1"/>
  <c r="B688" i="1"/>
  <c r="B687" i="1"/>
  <c r="B686" i="1"/>
  <c r="B685" i="1"/>
  <c r="B684" i="1"/>
  <c r="B683" i="1"/>
  <c r="B682" i="1"/>
  <c r="B681" i="1"/>
  <c r="B680" i="1"/>
  <c r="B679" i="1"/>
  <c r="B678" i="1"/>
  <c r="B677" i="1"/>
  <c r="B676" i="1"/>
  <c r="B675" i="1"/>
  <c r="B674" i="1"/>
  <c r="B673" i="1"/>
  <c r="B672" i="1"/>
  <c r="B671" i="1"/>
  <c r="B670" i="1"/>
  <c r="B669" i="1"/>
  <c r="B668" i="1"/>
  <c r="B667" i="1"/>
  <c r="B666" i="1"/>
  <c r="B665" i="1"/>
  <c r="B664" i="1"/>
  <c r="B663" i="1"/>
  <c r="B662" i="1"/>
  <c r="B661" i="1"/>
  <c r="B660" i="1"/>
  <c r="B659" i="1"/>
  <c r="B658" i="1"/>
  <c r="B657" i="1"/>
  <c r="B656" i="1"/>
  <c r="B655" i="1"/>
  <c r="B654" i="1"/>
  <c r="B653" i="1"/>
  <c r="B652" i="1"/>
  <c r="B651" i="1"/>
  <c r="B650" i="1"/>
  <c r="B649" i="1"/>
  <c r="B648" i="1"/>
  <c r="B647" i="1"/>
  <c r="B646" i="1"/>
  <c r="B645" i="1"/>
  <c r="B644" i="1"/>
  <c r="B643" i="1"/>
  <c r="B642" i="1"/>
  <c r="B641" i="1"/>
  <c r="B640" i="1"/>
  <c r="B639" i="1"/>
  <c r="B638" i="1"/>
  <c r="B637" i="1"/>
  <c r="B636" i="1"/>
  <c r="B635" i="1"/>
  <c r="B634" i="1"/>
  <c r="B633" i="1"/>
  <c r="B632" i="1"/>
  <c r="B631" i="1"/>
  <c r="B630" i="1"/>
  <c r="B629" i="1"/>
  <c r="B628" i="1"/>
  <c r="B627" i="1"/>
  <c r="B626" i="1"/>
  <c r="B625" i="1"/>
  <c r="B624" i="1"/>
  <c r="B623" i="1"/>
  <c r="B622" i="1"/>
  <c r="B621" i="1"/>
  <c r="B620" i="1"/>
  <c r="B619" i="1"/>
  <c r="B618" i="1"/>
  <c r="B617" i="1"/>
  <c r="B616" i="1"/>
  <c r="B615" i="1"/>
  <c r="B614" i="1"/>
  <c r="B613" i="1"/>
  <c r="B612" i="1"/>
  <c r="B611" i="1"/>
  <c r="B610" i="1"/>
  <c r="B609" i="1"/>
  <c r="B608" i="1"/>
  <c r="B607" i="1"/>
  <c r="B606" i="1"/>
  <c r="B605" i="1"/>
  <c r="B604" i="1"/>
  <c r="B603" i="1"/>
  <c r="B602" i="1"/>
  <c r="B601" i="1"/>
  <c r="B600" i="1"/>
  <c r="B599" i="1"/>
  <c r="B598" i="1"/>
  <c r="B597" i="1"/>
  <c r="B596" i="1"/>
  <c r="B595" i="1"/>
  <c r="B594" i="1"/>
  <c r="B593" i="1"/>
  <c r="B592" i="1"/>
  <c r="B591" i="1"/>
  <c r="B590" i="1"/>
  <c r="B589" i="1"/>
  <c r="B588" i="1"/>
  <c r="B587" i="1"/>
  <c r="B586" i="1"/>
  <c r="B585" i="1"/>
  <c r="B584" i="1"/>
  <c r="B583" i="1"/>
  <c r="B582" i="1"/>
  <c r="B581" i="1"/>
  <c r="B580" i="1"/>
  <c r="B579" i="1"/>
  <c r="B578" i="1"/>
  <c r="B577" i="1"/>
  <c r="B576" i="1"/>
  <c r="B575" i="1"/>
  <c r="B574" i="1"/>
  <c r="B572" i="1"/>
  <c r="B571" i="1"/>
  <c r="B570" i="1"/>
  <c r="B569" i="1"/>
  <c r="B568" i="1"/>
  <c r="B567" i="1"/>
  <c r="B566" i="1"/>
  <c r="B565" i="1"/>
  <c r="B564" i="1"/>
  <c r="B563" i="1"/>
  <c r="B562" i="1"/>
  <c r="B561" i="1"/>
  <c r="B560" i="1"/>
  <c r="B559" i="1"/>
  <c r="B558" i="1"/>
  <c r="B557" i="1"/>
  <c r="B556" i="1"/>
  <c r="B555" i="1"/>
  <c r="B554" i="1"/>
  <c r="B553" i="1"/>
  <c r="B552" i="1"/>
  <c r="B551" i="1"/>
  <c r="B550" i="1"/>
  <c r="B549" i="1"/>
  <c r="B548" i="1"/>
  <c r="B547" i="1"/>
  <c r="B546" i="1"/>
  <c r="B545" i="1"/>
  <c r="B544" i="1"/>
  <c r="B543" i="1"/>
  <c r="B542" i="1"/>
  <c r="B541" i="1"/>
  <c r="B540" i="1"/>
  <c r="B539" i="1"/>
  <c r="B538" i="1"/>
  <c r="B537" i="1"/>
  <c r="B536" i="1"/>
  <c r="B535" i="1"/>
  <c r="B534" i="1"/>
  <c r="B533" i="1"/>
  <c r="B532" i="1"/>
  <c r="B531" i="1"/>
  <c r="B530" i="1"/>
  <c r="B529" i="1"/>
  <c r="B528" i="1"/>
  <c r="B527" i="1"/>
  <c r="B526" i="1"/>
  <c r="B525" i="1"/>
  <c r="B524" i="1"/>
  <c r="B523" i="1"/>
  <c r="B522" i="1"/>
  <c r="B521" i="1"/>
  <c r="B520" i="1"/>
  <c r="B519" i="1"/>
  <c r="B518" i="1"/>
  <c r="B517" i="1"/>
  <c r="B516" i="1"/>
  <c r="B515" i="1"/>
  <c r="B514" i="1"/>
  <c r="B513" i="1"/>
  <c r="B512" i="1"/>
  <c r="B511" i="1"/>
  <c r="B510" i="1"/>
  <c r="B509" i="1"/>
  <c r="B508" i="1"/>
  <c r="B507" i="1"/>
  <c r="B506" i="1"/>
  <c r="B505" i="1"/>
  <c r="B504" i="1"/>
  <c r="B503" i="1"/>
  <c r="B502" i="1"/>
  <c r="B501" i="1"/>
  <c r="B500" i="1"/>
  <c r="B499" i="1"/>
  <c r="B498" i="1"/>
  <c r="B497" i="1"/>
  <c r="B496" i="1"/>
  <c r="B495" i="1"/>
  <c r="B494" i="1"/>
  <c r="B493" i="1"/>
  <c r="B492" i="1"/>
  <c r="B491" i="1"/>
  <c r="B490" i="1"/>
  <c r="B489" i="1"/>
  <c r="B488" i="1"/>
  <c r="B487" i="1"/>
  <c r="B486" i="1"/>
  <c r="B485" i="1"/>
  <c r="B484" i="1"/>
  <c r="B483" i="1"/>
  <c r="B482" i="1"/>
  <c r="B481" i="1"/>
  <c r="B480" i="1"/>
  <c r="B479" i="1"/>
  <c r="B476" i="1"/>
  <c r="B475" i="1"/>
  <c r="B474" i="1"/>
  <c r="B473" i="1"/>
  <c r="B472" i="1"/>
  <c r="B471" i="1"/>
  <c r="B470" i="1"/>
  <c r="B469" i="1"/>
  <c r="B468" i="1"/>
  <c r="B467" i="1"/>
  <c r="B466" i="1"/>
  <c r="B465" i="1"/>
  <c r="B464" i="1"/>
  <c r="B463" i="1"/>
  <c r="B462" i="1"/>
  <c r="B461" i="1"/>
  <c r="B460" i="1"/>
  <c r="B459" i="1"/>
  <c r="B458" i="1"/>
  <c r="B457" i="1"/>
  <c r="B456" i="1"/>
  <c r="B455" i="1"/>
  <c r="B454" i="1"/>
  <c r="B453" i="1"/>
  <c r="B452" i="1"/>
  <c r="B451" i="1"/>
  <c r="B450" i="1"/>
  <c r="B449" i="1"/>
  <c r="B448" i="1"/>
  <c r="B447" i="1"/>
  <c r="B446" i="1"/>
  <c r="B445" i="1"/>
  <c r="B444" i="1"/>
  <c r="B443" i="1"/>
  <c r="B442" i="1"/>
  <c r="B441" i="1"/>
  <c r="B440" i="1"/>
  <c r="B439" i="1"/>
  <c r="B438" i="1"/>
  <c r="B437" i="1"/>
  <c r="B436" i="1"/>
  <c r="B435" i="1"/>
  <c r="B434" i="1"/>
  <c r="B433" i="1"/>
  <c r="B432" i="1"/>
  <c r="B431" i="1"/>
  <c r="B430" i="1"/>
  <c r="B429" i="1"/>
  <c r="B428" i="1"/>
  <c r="B427" i="1"/>
  <c r="B426" i="1"/>
  <c r="B425" i="1"/>
  <c r="B424" i="1"/>
  <c r="B423" i="1"/>
  <c r="B422" i="1"/>
  <c r="B421" i="1"/>
  <c r="B420" i="1"/>
  <c r="B419" i="1"/>
  <c r="B418" i="1"/>
  <c r="B417" i="1"/>
  <c r="B416" i="1"/>
  <c r="B415" i="1"/>
  <c r="B414" i="1"/>
  <c r="B413" i="1"/>
  <c r="B411" i="1"/>
  <c r="B410" i="1"/>
  <c r="B409" i="1"/>
  <c r="B408" i="1"/>
  <c r="B407" i="1"/>
  <c r="B406" i="1"/>
  <c r="B405" i="1"/>
  <c r="B404" i="1"/>
  <c r="B403" i="1"/>
  <c r="B402" i="1"/>
  <c r="B401" i="1"/>
  <c r="B400" i="1"/>
  <c r="B399" i="1"/>
  <c r="B398" i="1"/>
  <c r="B397" i="1"/>
  <c r="B396" i="1"/>
  <c r="B395" i="1"/>
  <c r="B394" i="1"/>
  <c r="B393" i="1"/>
  <c r="B392" i="1"/>
  <c r="B391" i="1"/>
  <c r="B390" i="1"/>
  <c r="B389" i="1"/>
  <c r="B388" i="1"/>
  <c r="B387" i="1"/>
  <c r="B386" i="1"/>
  <c r="B385" i="1"/>
  <c r="B384" i="1"/>
  <c r="B383" i="1"/>
  <c r="B382" i="1"/>
  <c r="B381" i="1"/>
  <c r="B380" i="1"/>
  <c r="B379" i="1"/>
  <c r="B378" i="1"/>
  <c r="B377" i="1"/>
  <c r="B376" i="1"/>
  <c r="B375" i="1"/>
  <c r="B374" i="1"/>
  <c r="B373" i="1"/>
  <c r="B372" i="1"/>
  <c r="B371" i="1"/>
  <c r="B370" i="1"/>
  <c r="B369" i="1"/>
  <c r="B368" i="1"/>
  <c r="B367" i="1"/>
  <c r="B366" i="1"/>
  <c r="B365" i="1"/>
  <c r="B364" i="1"/>
  <c r="B363" i="1"/>
  <c r="B362" i="1"/>
  <c r="B361" i="1"/>
  <c r="B360" i="1"/>
  <c r="B359" i="1"/>
  <c r="B358" i="1"/>
  <c r="B357" i="1"/>
  <c r="B356" i="1"/>
  <c r="B355" i="1"/>
  <c r="B354" i="1"/>
  <c r="B353" i="1"/>
  <c r="B352" i="1"/>
  <c r="B351" i="1"/>
  <c r="B350" i="1"/>
  <c r="B349" i="1"/>
  <c r="B348" i="1"/>
  <c r="B347" i="1"/>
  <c r="B346" i="1"/>
  <c r="B345" i="1"/>
  <c r="B344" i="1"/>
  <c r="B343" i="1"/>
  <c r="B342" i="1"/>
  <c r="B341" i="1"/>
  <c r="B340" i="1"/>
  <c r="B339" i="1"/>
  <c r="B338" i="1"/>
  <c r="B337" i="1"/>
  <c r="B336" i="1"/>
  <c r="B335" i="1"/>
  <c r="B334" i="1"/>
  <c r="B333" i="1"/>
  <c r="B332" i="1"/>
  <c r="B331" i="1"/>
  <c r="B330"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 r="B3" i="1"/>
  <c r="B2" i="1"/>
</calcChain>
</file>

<file path=xl/sharedStrings.xml><?xml version="1.0" encoding="utf-8"?>
<sst xmlns="http://schemas.openxmlformats.org/spreadsheetml/2006/main" count="3398" uniqueCount="2298">
  <si>
    <t>Need Number</t>
  </si>
  <si>
    <t>TO</t>
  </si>
  <si>
    <t>ACE-2018-0004</t>
  </si>
  <si>
    <t>ME-2019-039</t>
  </si>
  <si>
    <t>ACE-2021-0001</t>
  </si>
  <si>
    <t>ME-2019-042</t>
  </si>
  <si>
    <t>ACE-2021-0003</t>
  </si>
  <si>
    <t>AEP-2018-AP009</t>
  </si>
  <si>
    <t>AEP-2018-AP010</t>
  </si>
  <si>
    <t>AEP-2018-AP011</t>
  </si>
  <si>
    <t>AEP-2018-AP013</t>
  </si>
  <si>
    <t>AEP-2018-AP016</t>
  </si>
  <si>
    <t>AEP-2018-AP017</t>
  </si>
  <si>
    <t>AEP-2018-AP018</t>
  </si>
  <si>
    <t>AEP-2018-AP019</t>
  </si>
  <si>
    <t>AEP-2018-AP020</t>
  </si>
  <si>
    <t>AEP-2018-AP021</t>
  </si>
  <si>
    <t>AEP-2018-AP022</t>
  </si>
  <si>
    <t>AEP-2018-AP023</t>
  </si>
  <si>
    <t>AEP-2018-IM001</t>
  </si>
  <si>
    <t>AEP-2018-IM002</t>
  </si>
  <si>
    <t>AEP-2018-IM003</t>
  </si>
  <si>
    <t>AEP-2018-IM006</t>
  </si>
  <si>
    <t>AEP-2018-IM009</t>
  </si>
  <si>
    <t>AEP-2018-IM011</t>
  </si>
  <si>
    <t>AEP-2018-IM013</t>
  </si>
  <si>
    <t>AEP-2018-IM014</t>
  </si>
  <si>
    <t>AEP-2018-IM015</t>
  </si>
  <si>
    <t>AEP-2018-IM016</t>
  </si>
  <si>
    <t>AEP-2018-IM017</t>
  </si>
  <si>
    <t>AEP-2018-IM019</t>
  </si>
  <si>
    <t>AEP-2018-IM022</t>
  </si>
  <si>
    <t>AEP-2018-IM023</t>
  </si>
  <si>
    <t>AEP-2018-IM024</t>
  </si>
  <si>
    <t>AEP-2018-IM026</t>
  </si>
  <si>
    <t>AEP-2018-OH002</t>
  </si>
  <si>
    <t>AEP-2018-OH003</t>
  </si>
  <si>
    <t>AEP-2018-OH004</t>
  </si>
  <si>
    <t>AEP-2018-OH005</t>
  </si>
  <si>
    <t>AEP-2018-OH006</t>
  </si>
  <si>
    <t>AEP-2018-OH007</t>
  </si>
  <si>
    <t>AEP-2018-OH008</t>
  </si>
  <si>
    <t>AEP-2018-OH012</t>
  </si>
  <si>
    <t>AEP-2018-OH015</t>
  </si>
  <si>
    <t>AEP-2018-OH016</t>
  </si>
  <si>
    <t>AEP-2018-OH017</t>
  </si>
  <si>
    <t>AEP-2018-OH018</t>
  </si>
  <si>
    <t>AEP-2018-OH020</t>
  </si>
  <si>
    <t>AEP-2018-OH024</t>
  </si>
  <si>
    <t>AEP-2018-OH027</t>
  </si>
  <si>
    <t>AEP-2018-OH029</t>
  </si>
  <si>
    <t>AEP-2018-OH030</t>
  </si>
  <si>
    <t>AEP-2018-OH032</t>
  </si>
  <si>
    <t>AEP-2018-OH035</t>
  </si>
  <si>
    <t>AEP-2018-OH036</t>
  </si>
  <si>
    <t>AEP-2019-AP001</t>
  </si>
  <si>
    <t>AEP-2019-AP002</t>
  </si>
  <si>
    <t>AEP-2019-AP003</t>
  </si>
  <si>
    <t>AEP-2019-AP005</t>
  </si>
  <si>
    <t>AEP-2019-AP006</t>
  </si>
  <si>
    <t>AEP-2019-AP007</t>
  </si>
  <si>
    <t>AEP-2019-AP008</t>
  </si>
  <si>
    <t>AEP-2019-AP010</t>
  </si>
  <si>
    <t>AEP-2019-AP011</t>
  </si>
  <si>
    <t>AEP-2019-AP012</t>
  </si>
  <si>
    <t>AEP-2019-AP013</t>
  </si>
  <si>
    <t>AEP-2019-AP014</t>
  </si>
  <si>
    <t>AEP-2019-AP015</t>
  </si>
  <si>
    <t>AEP-2019-AP016</t>
  </si>
  <si>
    <t>AEP-2019-AP017</t>
  </si>
  <si>
    <t>AEP-2019-AP018</t>
  </si>
  <si>
    <t>AEP-2019-AP019</t>
  </si>
  <si>
    <t>AEP-2019-AP020</t>
  </si>
  <si>
    <t>AEP-2019-AP021</t>
  </si>
  <si>
    <t>AEP-2019-AP022</t>
  </si>
  <si>
    <t>AEP-2019-AP023</t>
  </si>
  <si>
    <t>AEP-2019-AP024</t>
  </si>
  <si>
    <t>AEP-2019-AP025</t>
  </si>
  <si>
    <t>AEP-2019-AP026</t>
  </si>
  <si>
    <t>AEP-2019-AP027</t>
  </si>
  <si>
    <t>AEP-2019-AP028</t>
  </si>
  <si>
    <t>AEP-2019-AP029</t>
  </si>
  <si>
    <t>AEP-2019-AP031</t>
  </si>
  <si>
    <t>AEP-2019-AP032</t>
  </si>
  <si>
    <t>AEP-2019-AP033</t>
  </si>
  <si>
    <t>AEP-2019-AP034</t>
  </si>
  <si>
    <t>AEP-2019-AP035</t>
  </si>
  <si>
    <t>AEP-2019-AP036</t>
  </si>
  <si>
    <t>AEP-2019-AP037</t>
  </si>
  <si>
    <t>AEP-2019-AP038</t>
  </si>
  <si>
    <t>AEP-2019-AP041</t>
  </si>
  <si>
    <t>AEP-2019-AP042</t>
  </si>
  <si>
    <t>AEP-2019-AP043</t>
  </si>
  <si>
    <t>AEP-2019-AP045</t>
  </si>
  <si>
    <t>AEP-2019-AP046</t>
  </si>
  <si>
    <t>AEP-2019-AP047</t>
  </si>
  <si>
    <t>AEP-2019-AP048</t>
  </si>
  <si>
    <t>AEP-2019-AP049</t>
  </si>
  <si>
    <t>AEP-2019-AP050</t>
  </si>
  <si>
    <t>AEP-2019-IM010</t>
  </si>
  <si>
    <t>AEP-2019-IM012</t>
  </si>
  <si>
    <t>AEP-2019-IM014</t>
  </si>
  <si>
    <t>AEP-2019-IM015</t>
  </si>
  <si>
    <t>AEP-2019-IM016</t>
  </si>
  <si>
    <t>AEP-2019-IM017</t>
  </si>
  <si>
    <t>AEP-2019-IM018</t>
  </si>
  <si>
    <t>AEP-2019-IM019</t>
  </si>
  <si>
    <t>AEP-2019-IM020</t>
  </si>
  <si>
    <t>AEP-2019-IM021</t>
  </si>
  <si>
    <t>AEP-2019-IM022</t>
  </si>
  <si>
    <t>AEP-2019-IM024</t>
  </si>
  <si>
    <t>AEP-2019-IM025</t>
  </si>
  <si>
    <t>AEP-2019-IM027</t>
  </si>
  <si>
    <t>AEP-2019-IM030</t>
  </si>
  <si>
    <t>AEP-2019-IM031</t>
  </si>
  <si>
    <t>AEP-2019-IM034</t>
  </si>
  <si>
    <t>AEP-2019-IM035</t>
  </si>
  <si>
    <t>AEP-2019-IM037</t>
  </si>
  <si>
    <t>AEP-2019-IM038</t>
  </si>
  <si>
    <t>AEP-2019-IM039</t>
  </si>
  <si>
    <t>AEP-2019-IM040</t>
  </si>
  <si>
    <t>AEP-2019-IM041</t>
  </si>
  <si>
    <t>AEP-2019-IM042</t>
  </si>
  <si>
    <t>AEP-2019-IM044</t>
  </si>
  <si>
    <t>AEP-2019-IM045</t>
  </si>
  <si>
    <t>AEP-2019-IM046</t>
  </si>
  <si>
    <t>AEP-2019-IM047</t>
  </si>
  <si>
    <t>AEP-2019-IM048</t>
  </si>
  <si>
    <t>AEP-2019-OH004</t>
  </si>
  <si>
    <t>AEP-2019-OH005</t>
  </si>
  <si>
    <t>AEP-2019-OH007</t>
  </si>
  <si>
    <t>AEP-2019-OH011</t>
  </si>
  <si>
    <t>AEP-2019-OH012</t>
  </si>
  <si>
    <t>AEP-2019-OH014</t>
  </si>
  <si>
    <t>AEP-2019-OH015</t>
  </si>
  <si>
    <t>AEP-2019-OH016</t>
  </si>
  <si>
    <t>AEP-2019-OH017</t>
  </si>
  <si>
    <t>AEP-2019-OH018</t>
  </si>
  <si>
    <t>AEP-2019-OH019</t>
  </si>
  <si>
    <t>AEP-2019-OH020</t>
  </si>
  <si>
    <t>AEP-2019-OH023</t>
  </si>
  <si>
    <t>AEP-2019-OH024</t>
  </si>
  <si>
    <t>AEP-2019-OH025</t>
  </si>
  <si>
    <t>AEP-2019-OH026</t>
  </si>
  <si>
    <t>AEP-2019-OH027</t>
  </si>
  <si>
    <t>AEP-2019-OH028</t>
  </si>
  <si>
    <t>AEP-2019-OH029</t>
  </si>
  <si>
    <t>AEP-2019-OH030</t>
  </si>
  <si>
    <t>AEP-2019-OH031</t>
  </si>
  <si>
    <t>AEP-2019-OH032</t>
  </si>
  <si>
    <t>AEP-2019-OH033</t>
  </si>
  <si>
    <t>AEP-2019-OH034</t>
  </si>
  <si>
    <t>AEP-2019-OH035</t>
  </si>
  <si>
    <t>AEP-2019-OH037</t>
  </si>
  <si>
    <t>AEP-2019-OH038</t>
  </si>
  <si>
    <t>AEP-2019-OH039</t>
  </si>
  <si>
    <t>AEP-2019-OH040</t>
  </si>
  <si>
    <t>AEP-2019-OH041</t>
  </si>
  <si>
    <t>AEP-2019-OH042</t>
  </si>
  <si>
    <t>AEP-2019-OH043</t>
  </si>
  <si>
    <t>AEP-2019-OH044</t>
  </si>
  <si>
    <t>AEP-2019-OH045</t>
  </si>
  <si>
    <t>AEP-2019-OH046</t>
  </si>
  <si>
    <t>AEP-2019-OH047</t>
  </si>
  <si>
    <t>AEP-2019-OH048</t>
  </si>
  <si>
    <t>AEP-2019-OH049</t>
  </si>
  <si>
    <t>AEP-2019-OH050</t>
  </si>
  <si>
    <t>AEP-2019-OH051</t>
  </si>
  <si>
    <t>AEP-2019-OH052</t>
  </si>
  <si>
    <t>AEP-2019-OH054</t>
  </si>
  <si>
    <t>AEP-2019-OH055</t>
  </si>
  <si>
    <t>AEP-2019-OH056</t>
  </si>
  <si>
    <t>AEP-2019-OH057</t>
  </si>
  <si>
    <t>AEP-2019-OH059</t>
  </si>
  <si>
    <t>AEP-2019-OH061</t>
  </si>
  <si>
    <t>AEP-2019-OH062</t>
  </si>
  <si>
    <t>AEP-2019-OH065</t>
  </si>
  <si>
    <t>AEP-2020-AEP001</t>
  </si>
  <si>
    <t>AEP-2020-AP001</t>
  </si>
  <si>
    <t>AEP-2020-AP002</t>
  </si>
  <si>
    <t>AEP-2020-AP003</t>
  </si>
  <si>
    <t>AEP-2020-AP004</t>
  </si>
  <si>
    <t>AEP-2020-AP005</t>
  </si>
  <si>
    <t>AEP-2020-AP006</t>
  </si>
  <si>
    <t>AEP-2020-AP007</t>
  </si>
  <si>
    <t>AEP-2020-AP008</t>
  </si>
  <si>
    <t>AEP-2020-AP009</t>
  </si>
  <si>
    <t>AEP-2020-AP010</t>
  </si>
  <si>
    <t>AEP–2020-AP011</t>
  </si>
  <si>
    <t>AEP</t>
  </si>
  <si>
    <t>AEP-2020-AP012</t>
  </si>
  <si>
    <t>AEP-2020-AP013</t>
  </si>
  <si>
    <t>AEP-2020-AP014</t>
  </si>
  <si>
    <t>AEP-2020-AP015</t>
  </si>
  <si>
    <t>AEP-2020-AP016</t>
  </si>
  <si>
    <t>AEP-2020-AP017</t>
  </si>
  <si>
    <t>AEP-2020-AP018</t>
  </si>
  <si>
    <t>AEP-2020-AP019</t>
  </si>
  <si>
    <t>AEP-2020-AP020</t>
  </si>
  <si>
    <t>AEP-2020-AP021</t>
  </si>
  <si>
    <t>AEP-2020-AP022</t>
  </si>
  <si>
    <t>AEP-2020-AP023</t>
  </si>
  <si>
    <t>AEP-2020-AP024</t>
  </si>
  <si>
    <t>AEP-2020-AP025</t>
  </si>
  <si>
    <t>AEP-2020-AP026</t>
  </si>
  <si>
    <t>AEP-2020-AP027</t>
  </si>
  <si>
    <t>AEP-2020-AP028</t>
  </si>
  <si>
    <t>AEP-2020-AP029</t>
  </si>
  <si>
    <t>AEP-2020-AP030</t>
  </si>
  <si>
    <t>AEP-2020-AP031</t>
  </si>
  <si>
    <t>AEP-2020-AP032</t>
  </si>
  <si>
    <t>AEP-2020-AP033</t>
  </si>
  <si>
    <t>AEP-2020-AP034</t>
  </si>
  <si>
    <t>AEP-2020-AP035</t>
  </si>
  <si>
    <t>AEP-2020-AP036</t>
  </si>
  <si>
    <t>AEP-2020-AP037</t>
  </si>
  <si>
    <t>AEP-2020-AP038</t>
  </si>
  <si>
    <t>AEP-2020-AP039</t>
  </si>
  <si>
    <t>AEP-2020-AP040</t>
  </si>
  <si>
    <t>AEP-2020-AP041</t>
  </si>
  <si>
    <t>AEP-2020-AP042</t>
  </si>
  <si>
    <t>AEP-2020-AP043</t>
  </si>
  <si>
    <t>AEP-2020-AP044</t>
  </si>
  <si>
    <t>AEP-2020-AP045</t>
  </si>
  <si>
    <t>AEP-2020-AP046</t>
  </si>
  <si>
    <t>AEP-2020-AP047</t>
  </si>
  <si>
    <t>AEP-2020-IM001</t>
  </si>
  <si>
    <t>AEP-2020-IM002</t>
  </si>
  <si>
    <t>AEP-2020-IM003</t>
  </si>
  <si>
    <t>AEP-2020-IM004</t>
  </si>
  <si>
    <t>AEP-2021-IM004</t>
  </si>
  <si>
    <t>AEP-2020-IM005</t>
  </si>
  <si>
    <t>AEP-2020-IM006</t>
  </si>
  <si>
    <t>AEP-2020-IM007</t>
  </si>
  <si>
    <t>AEP-2020-IM008</t>
  </si>
  <si>
    <t>AEP-2020-IM009</t>
  </si>
  <si>
    <t>AEP-2020-IM013</t>
  </si>
  <si>
    <t>AEP-2020-IM014</t>
  </si>
  <si>
    <t>AEP-2020-IM015</t>
  </si>
  <si>
    <t>AEP-2020-IM016</t>
  </si>
  <si>
    <t>AEP-2020-IM017</t>
  </si>
  <si>
    <t>AEP-2020-IM018</t>
  </si>
  <si>
    <t>AEP-2020-IM019</t>
  </si>
  <si>
    <t>AEP-2020-IM020</t>
  </si>
  <si>
    <t>AEP-2020-IM021</t>
  </si>
  <si>
    <t>AEP-2020-IM022</t>
  </si>
  <si>
    <t>AEP-2020-IM023</t>
  </si>
  <si>
    <t>AEP-2020-IM024</t>
  </si>
  <si>
    <t>AEP-2020-IM025</t>
  </si>
  <si>
    <t>AEP-2020-IM026</t>
  </si>
  <si>
    <t>AEP-2020-OH001</t>
  </si>
  <si>
    <t>AEP-2020-OH002</t>
  </si>
  <si>
    <t>AEP-2020-OH004</t>
  </si>
  <si>
    <t>AEP-2020-OH005</t>
  </si>
  <si>
    <t>AEP-2020-OH006</t>
  </si>
  <si>
    <t>AEP-2020-OH007</t>
  </si>
  <si>
    <t>AEP-2020-OH008</t>
  </si>
  <si>
    <t>AEP-2020-OH009</t>
  </si>
  <si>
    <t>AEP-2020-OH010</t>
  </si>
  <si>
    <t>AEP-2020-OH011</t>
  </si>
  <si>
    <t>AEP-2020-OH012</t>
  </si>
  <si>
    <t>AEP-2020-OH013</t>
  </si>
  <si>
    <t>AEP-2020-OH014</t>
  </si>
  <si>
    <t>AEP-2020-OH015</t>
  </si>
  <si>
    <t>AEP-2020-OH016</t>
  </si>
  <si>
    <t>AEP-2020-OH017</t>
  </si>
  <si>
    <t>AEP-2020-OH019</t>
  </si>
  <si>
    <t>AEP-2020-OH020</t>
  </si>
  <si>
    <t>AEP-2020-OH021</t>
  </si>
  <si>
    <t>AEP-2020-OH022</t>
  </si>
  <si>
    <t>AEP-2020-OH024</t>
  </si>
  <si>
    <t>AEP-2020-OH025</t>
  </si>
  <si>
    <t>AEP-2020-OH026</t>
  </si>
  <si>
    <t>AEP-2020-OH027</t>
  </si>
  <si>
    <t>AEP-2020-OH028</t>
  </si>
  <si>
    <t>AEP-2020-OH029</t>
  </si>
  <si>
    <t>AEP-2020-OH030</t>
  </si>
  <si>
    <t>AEP-2020-OH031</t>
  </si>
  <si>
    <t>AEP-2020-OH032</t>
  </si>
  <si>
    <t>AEP-2020-OH033</t>
  </si>
  <si>
    <t>AEP-2020-OH034</t>
  </si>
  <si>
    <t>AEP-2020-OH035</t>
  </si>
  <si>
    <t>AEP-2020-OH036</t>
  </si>
  <si>
    <t>AEP-2020-OH037</t>
  </si>
  <si>
    <t>AEP-2020-OH038</t>
  </si>
  <si>
    <t>AEP-2020-OH039</t>
  </si>
  <si>
    <t>AEP-2020-OH040</t>
  </si>
  <si>
    <t>AEP-2020-OH041</t>
  </si>
  <si>
    <t>AEP-2020-OH042</t>
  </si>
  <si>
    <t>AEP-2020-OH043</t>
  </si>
  <si>
    <t>AEP-2020-OH044</t>
  </si>
  <si>
    <t>AEP-2020-OH045</t>
  </si>
  <si>
    <t>AEP-2020-OH046</t>
  </si>
  <si>
    <t>AEP-2020-OH047</t>
  </si>
  <si>
    <t>AEP-2020-OH048</t>
  </si>
  <si>
    <t>AEP-2020-OH049</t>
  </si>
  <si>
    <t>AEP-2020-OH050</t>
  </si>
  <si>
    <t>AEP-2020-OH051</t>
  </si>
  <si>
    <t>AEP-2020-OH052</t>
  </si>
  <si>
    <t>AEP-2021-AP001</t>
  </si>
  <si>
    <t>AEP-2021-AP002</t>
  </si>
  <si>
    <t>AEP-2021-AP003</t>
  </si>
  <si>
    <t>EKPC-2021-001</t>
  </si>
  <si>
    <t>EKPC-2021-002</t>
  </si>
  <si>
    <t>EKPC-2021-003</t>
  </si>
  <si>
    <t>AEP-2021-AP009</t>
  </si>
  <si>
    <t>EKPC-2021-004</t>
  </si>
  <si>
    <t>AEP-2021-AP011</t>
  </si>
  <si>
    <t>AEP-2021-AP012</t>
  </si>
  <si>
    <t>AEP-2021-AP013</t>
  </si>
  <si>
    <t>AEP-2021-AP014</t>
  </si>
  <si>
    <t>AEP-2021-AP015</t>
  </si>
  <si>
    <t>AEP-2021-AP016</t>
  </si>
  <si>
    <t>AEP-2021-AP017</t>
  </si>
  <si>
    <t>AEP-2021-AP018</t>
  </si>
  <si>
    <t>AEP-2021-AP019</t>
  </si>
  <si>
    <t>EKPC-2021-005</t>
  </si>
  <si>
    <t>AEP-2021-AP021</t>
  </si>
  <si>
    <t>AEP-2021-AP022</t>
  </si>
  <si>
    <t>AEP-2021-AP023</t>
  </si>
  <si>
    <t>AEP-2021-AP024</t>
  </si>
  <si>
    <t>AEP-2021-AP025</t>
  </si>
  <si>
    <t>AEP-2021-AP026</t>
  </si>
  <si>
    <t>AEP-2021-AP027</t>
  </si>
  <si>
    <t>AEP-2021-AP028</t>
  </si>
  <si>
    <t>AEP-2021-AP029</t>
  </si>
  <si>
    <t>AEP-2021-AP030</t>
  </si>
  <si>
    <t>AEP-2021-AP031</t>
  </si>
  <si>
    <t>ComEd-2021-001</t>
  </si>
  <si>
    <t>ComEd-2021-002</t>
  </si>
  <si>
    <t>DEOK-2021-004</t>
  </si>
  <si>
    <t>AEP-2021-IM005</t>
  </si>
  <si>
    <t>AEP-2021-IM006</t>
  </si>
  <si>
    <t>AEP-2021-IM007</t>
  </si>
  <si>
    <t>DEOK-2021-005</t>
  </si>
  <si>
    <t>EKPC-2021-007</t>
  </si>
  <si>
    <t>EKPC-2021-008</t>
  </si>
  <si>
    <t>AEP-2021-IM013</t>
  </si>
  <si>
    <t>EKPC-2021-009</t>
  </si>
  <si>
    <t>EKPC-2021-010</t>
  </si>
  <si>
    <t>EKPC-2021-011</t>
  </si>
  <si>
    <t>AEP-2021-IM017</t>
  </si>
  <si>
    <t>AEP-2021-IM018</t>
  </si>
  <si>
    <t>AEP-2021-IM019</t>
  </si>
  <si>
    <t>APS-2021-003</t>
  </si>
  <si>
    <t>AEP-2021-IM021</t>
  </si>
  <si>
    <t>AEP-2021-IM022</t>
  </si>
  <si>
    <t>AEP-2021-IM023</t>
  </si>
  <si>
    <t>AEP-2021-OH002</t>
  </si>
  <si>
    <t>AEP-2021-IM025</t>
  </si>
  <si>
    <t>AEP-2021-IM027</t>
  </si>
  <si>
    <t>AEP-2021-IM028</t>
  </si>
  <si>
    <t>AEP-2021-IM029</t>
  </si>
  <si>
    <t>AEP-2021-OH005</t>
  </si>
  <si>
    <t>AEP-2021-OH001</t>
  </si>
  <si>
    <t>EKPC-2021-012</t>
  </si>
  <si>
    <t>AEP-2021-OH003</t>
  </si>
  <si>
    <t>EKPC-2021-013</t>
  </si>
  <si>
    <t>EKPC-2021-014</t>
  </si>
  <si>
    <t>AEP-2021-OH006</t>
  </si>
  <si>
    <t>AEP-2021-OH007</t>
  </si>
  <si>
    <t>AEP-2021-OH008</t>
  </si>
  <si>
    <t>AEP-2021-OH009</t>
  </si>
  <si>
    <t>EKPC-2021-015</t>
  </si>
  <si>
    <t>AEP-2021-OH011</t>
  </si>
  <si>
    <t>EKPC-2021-016</t>
  </si>
  <si>
    <t>AEP-2021-OH013</t>
  </si>
  <si>
    <t>EKPC-2021-017</t>
  </si>
  <si>
    <t>AEP-2021-OH015</t>
  </si>
  <si>
    <t>AEP-2021-OH016</t>
  </si>
  <si>
    <t>AEP-2021-AP004</t>
  </si>
  <si>
    <t>AEP-2021-OH020</t>
  </si>
  <si>
    <t>AEP-2021-OH023</t>
  </si>
  <si>
    <t>AEP-2021-AP010</t>
  </si>
  <si>
    <t>AEP-2021-OH025</t>
  </si>
  <si>
    <t>AEP-2021-OH026</t>
  </si>
  <si>
    <t>AEP-2021-OH027</t>
  </si>
  <si>
    <t>AEP-2021-AP020</t>
  </si>
  <si>
    <t>AEP-2021-OH030</t>
  </si>
  <si>
    <t>AEP-2021-OH031</t>
  </si>
  <si>
    <t>AEP-2021-OH032</t>
  </si>
  <si>
    <t>AEP-2021-OH033</t>
  </si>
  <si>
    <t>AEP-2021-OH036</t>
  </si>
  <si>
    <t>AEP-2021-OH037</t>
  </si>
  <si>
    <t>AMPT-2021-001</t>
  </si>
  <si>
    <t>AMPT-2021-002</t>
  </si>
  <si>
    <t>APS-2019-005</t>
  </si>
  <si>
    <t>APS-2019-006</t>
  </si>
  <si>
    <t>APS-2019-007</t>
  </si>
  <si>
    <t>APS-2019-008</t>
  </si>
  <si>
    <t>APS-2019-009</t>
  </si>
  <si>
    <t>APS-2019-010</t>
  </si>
  <si>
    <t>APS-2019-011</t>
  </si>
  <si>
    <t>APS-2019-012</t>
  </si>
  <si>
    <t>APS-2019-013</t>
  </si>
  <si>
    <t>APS-2019-014</t>
  </si>
  <si>
    <t>APS-2019-015</t>
  </si>
  <si>
    <t>APS-2020-001</t>
  </si>
  <si>
    <t>APS-2020-002</t>
  </si>
  <si>
    <t>APS-2020-003</t>
  </si>
  <si>
    <t>APS-2020-004</t>
  </si>
  <si>
    <t>APS-2020-005</t>
  </si>
  <si>
    <t>APS-2020-006</t>
  </si>
  <si>
    <t>APS-2020-007</t>
  </si>
  <si>
    <t>APS-2020-008</t>
  </si>
  <si>
    <t>APS-2020-009</t>
  </si>
  <si>
    <t>APS-2020-010</t>
  </si>
  <si>
    <t>APS-2020-011</t>
  </si>
  <si>
    <t>APS-2021-001</t>
  </si>
  <si>
    <t>APS</t>
  </si>
  <si>
    <t>APS-2021-002</t>
  </si>
  <si>
    <t>AEP-2021-IM003</t>
  </si>
  <si>
    <t>APS-2021-005</t>
  </si>
  <si>
    <t>APS-2021-006</t>
  </si>
  <si>
    <t>APS-2021-007</t>
  </si>
  <si>
    <t>APS-2021-008</t>
  </si>
  <si>
    <t>APS-2021-009</t>
  </si>
  <si>
    <t>APS-2021-010</t>
  </si>
  <si>
    <t>APS-2021-011</t>
  </si>
  <si>
    <t>APS-2021-012</t>
  </si>
  <si>
    <t>ATSI-2018-008</t>
  </si>
  <si>
    <t>ATSI-2018-009</t>
  </si>
  <si>
    <t>ATSI-2018-021</t>
  </si>
  <si>
    <t>ATSI-2018-023</t>
  </si>
  <si>
    <t>ATSI-2019-009</t>
  </si>
  <si>
    <t>ATSI-2019-010</t>
  </si>
  <si>
    <t>ATSI-2019-015</t>
  </si>
  <si>
    <t>ATSI-2019-016</t>
  </si>
  <si>
    <t>ATSI-2019-050</t>
  </si>
  <si>
    <t>ATSI-2019-051</t>
  </si>
  <si>
    <t>ATSI-2019-054</t>
  </si>
  <si>
    <t>ATSI-2019-057</t>
  </si>
  <si>
    <t>ATSI-2019-058</t>
  </si>
  <si>
    <t>ATSI-2019-059</t>
  </si>
  <si>
    <t>ATSI-2019-060</t>
  </si>
  <si>
    <t>ATSI-2019-061</t>
  </si>
  <si>
    <t>ATSI-2019-062</t>
  </si>
  <si>
    <t>ATSI-2019-063</t>
  </si>
  <si>
    <t>ATSI-2019-064</t>
  </si>
  <si>
    <t>ATSI-2019-065</t>
  </si>
  <si>
    <t>ATSI-2019-066</t>
  </si>
  <si>
    <t>ATSI-2019-067</t>
  </si>
  <si>
    <t>ATSI-2019-068</t>
  </si>
  <si>
    <t>ATSI-2019-069</t>
  </si>
  <si>
    <t>ATSI-2019-070</t>
  </si>
  <si>
    <t>ATSI-2019-072</t>
  </si>
  <si>
    <t>ATSI-2019-073</t>
  </si>
  <si>
    <t>ATSI-2019-074</t>
  </si>
  <si>
    <t>ATSI-2019-075</t>
  </si>
  <si>
    <t>ATSI-2019-076</t>
  </si>
  <si>
    <t>ATSI-2019-077</t>
  </si>
  <si>
    <t>ATSI-2019-078</t>
  </si>
  <si>
    <t>ATSI-2019-079</t>
  </si>
  <si>
    <t>ATSI-2019-080</t>
  </si>
  <si>
    <t>ATSI-2019-081</t>
  </si>
  <si>
    <t>ATSI-2019-082</t>
  </si>
  <si>
    <t>ATSI-2019-083</t>
  </si>
  <si>
    <t>ATSI-2019-084</t>
  </si>
  <si>
    <t>ATSI-2019-085</t>
  </si>
  <si>
    <t>ATSI-2019-086</t>
  </si>
  <si>
    <t>ATSI-2019-087</t>
  </si>
  <si>
    <t>ATSI-2019-088</t>
  </si>
  <si>
    <t>ATSI-2019-089</t>
  </si>
  <si>
    <t>ATSI-2019-091</t>
  </si>
  <si>
    <t>ATSI-2020-001</t>
  </si>
  <si>
    <t>ATSI-2020-002</t>
  </si>
  <si>
    <t>ATSI-2020-003</t>
  </si>
  <si>
    <t>ATSI-2020-004</t>
  </si>
  <si>
    <t>ATSI-2020-005</t>
  </si>
  <si>
    <t>ATSI-2020-006</t>
  </si>
  <si>
    <t>ATSI-2020-007</t>
  </si>
  <si>
    <t>ATSI-2020-008</t>
  </si>
  <si>
    <t>ATSI-2020-009</t>
  </si>
  <si>
    <t>ATSI-2020-010</t>
  </si>
  <si>
    <t>ATSI-2020-012</t>
  </si>
  <si>
    <t>ATSI</t>
  </si>
  <si>
    <t>ATSI-2020-014</t>
  </si>
  <si>
    <t>ATSI-2020-015</t>
  </si>
  <si>
    <t>ATSI-2020-016</t>
  </si>
  <si>
    <t>ATSI-2020-017</t>
  </si>
  <si>
    <t>ATSI-2020-018</t>
  </si>
  <si>
    <t>ATSI-2020-019</t>
  </si>
  <si>
    <t>ATSI-2020-020</t>
  </si>
  <si>
    <t>ATSI-2020-021</t>
  </si>
  <si>
    <t>ATSI-2020-022</t>
  </si>
  <si>
    <t>ATSI-2020-023</t>
  </si>
  <si>
    <t>ATSI-2020-024</t>
  </si>
  <si>
    <t>ATSI-2020-025</t>
  </si>
  <si>
    <t>ATSI-2020-026</t>
  </si>
  <si>
    <t>ATSI-2020-027</t>
  </si>
  <si>
    <t>ATSI-2020-028</t>
  </si>
  <si>
    <t>ATSI-2020-029</t>
  </si>
  <si>
    <t>ATSI-2020-030</t>
  </si>
  <si>
    <t>ATSI-2020-031</t>
  </si>
  <si>
    <t>ATSI-2020-032</t>
  </si>
  <si>
    <t>ATSI-2020-033</t>
  </si>
  <si>
    <t>ATSI-2020-034</t>
  </si>
  <si>
    <t>ATSI-2020-039</t>
  </si>
  <si>
    <t>ATSI-2020-040</t>
  </si>
  <si>
    <t>ATSI-2020-044</t>
  </si>
  <si>
    <t>ATSI-2020-045</t>
  </si>
  <si>
    <t>ATSI-2021-003</t>
  </si>
  <si>
    <t>ATSI-2021-007</t>
  </si>
  <si>
    <t>AEP-2021-IM014</t>
  </si>
  <si>
    <t>AEP-2021-IM015</t>
  </si>
  <si>
    <t>AEP-2021-OH017</t>
  </si>
  <si>
    <t>ATSI-2021-012</t>
  </si>
  <si>
    <t>AEP-2021-OH024</t>
  </si>
  <si>
    <t>AEP-2021-OH028</t>
  </si>
  <si>
    <t>ATSI-2021-015</t>
  </si>
  <si>
    <t>ATSI-2021-016</t>
  </si>
  <si>
    <t>ATSI-2021-013</t>
  </si>
  <si>
    <t>ComEd-2021-003</t>
  </si>
  <si>
    <t>NEET-2021-02</t>
  </si>
  <si>
    <t>ATSI-2021-020</t>
  </si>
  <si>
    <t>BE-2019-0002</t>
  </si>
  <si>
    <t>ME-2019-045</t>
  </si>
  <si>
    <t>ME-2019-046</t>
  </si>
  <si>
    <t>ME-2019-050</t>
  </si>
  <si>
    <t>ME-2019-052</t>
  </si>
  <si>
    <t>PN-2019-037</t>
  </si>
  <si>
    <t>PPL-2019-015</t>
  </si>
  <si>
    <t>PPL-2019-018</t>
  </si>
  <si>
    <t>JCPL-2019-028</t>
  </si>
  <si>
    <t>PPL-2019-0019</t>
  </si>
  <si>
    <t>COMED-2019-006</t>
  </si>
  <si>
    <t>COMED-2019-007</t>
  </si>
  <si>
    <t>ComEd-2020-001</t>
  </si>
  <si>
    <t>ComEd-2020-002</t>
  </si>
  <si>
    <t>ComEd-2020-003</t>
  </si>
  <si>
    <t>ComEd-2020-004</t>
  </si>
  <si>
    <t>ComEd-2020-005</t>
  </si>
  <si>
    <t>ComEd-2020-006</t>
  </si>
  <si>
    <t>ComEd-2020-007</t>
  </si>
  <si>
    <t>ComEd-2020-008</t>
  </si>
  <si>
    <t>ComEd-2020-009</t>
  </si>
  <si>
    <t>ComEd-2020-010</t>
  </si>
  <si>
    <t>ComEd-2020-011</t>
  </si>
  <si>
    <t>ComEd-2020-012</t>
  </si>
  <si>
    <t>AEP-2021-IM024</t>
  </si>
  <si>
    <t>ATSI-2021-008</t>
  </si>
  <si>
    <t>ATSI-2021-010</t>
  </si>
  <si>
    <t>Dayton-2019-001</t>
  </si>
  <si>
    <t>Dayton-2019-005</t>
  </si>
  <si>
    <t>Dayton-2019-009</t>
  </si>
  <si>
    <t>Dayton-2019-010</t>
  </si>
  <si>
    <t>Dayton-2020-001</t>
  </si>
  <si>
    <t>Dayton-2020-002</t>
  </si>
  <si>
    <t>Dayton-2020-003</t>
  </si>
  <si>
    <t>Dayton-2020-004</t>
  </si>
  <si>
    <t>Dayton-2020-005</t>
  </si>
  <si>
    <t>Dayton-2020-006</t>
  </si>
  <si>
    <t>Dayton-2020-007</t>
  </si>
  <si>
    <t>Dayton-2020-008</t>
  </si>
  <si>
    <t>Dayton-2020-009</t>
  </si>
  <si>
    <t>Dayton-2020-010</t>
  </si>
  <si>
    <t>Dayton-2020-011</t>
  </si>
  <si>
    <t>Dayton-2020-012</t>
  </si>
  <si>
    <t>ATSI-2021-011</t>
  </si>
  <si>
    <t>Dayton-2021-002</t>
  </si>
  <si>
    <t>Dayton-2021-003</t>
  </si>
  <si>
    <t>Dayton-2021-004</t>
  </si>
  <si>
    <t>Dayton-2021-005</t>
  </si>
  <si>
    <t>Dayton-2021-006</t>
  </si>
  <si>
    <t>Dayton-2021-007</t>
  </si>
  <si>
    <t>ATSI-2021-014</t>
  </si>
  <si>
    <t>ATSI-2021-017</t>
  </si>
  <si>
    <t>Dayton-2021-010</t>
  </si>
  <si>
    <t>DEOK 2020-006</t>
  </si>
  <si>
    <t>DEOK 2021-001</t>
  </si>
  <si>
    <t>ATSI-2021-018</t>
  </si>
  <si>
    <t>DEOK 2021-009</t>
  </si>
  <si>
    <t>DEOK</t>
  </si>
  <si>
    <t xml:space="preserve">DEOK-2018-003 </t>
  </si>
  <si>
    <t>DEOK-2019-001</t>
  </si>
  <si>
    <t>DEOK-2019-004</t>
  </si>
  <si>
    <t>DEOK-2019-005</t>
  </si>
  <si>
    <t>DEOK-2019-020</t>
  </si>
  <si>
    <t>DEOK-2019-023</t>
  </si>
  <si>
    <t>DEOK-2019-024</t>
  </si>
  <si>
    <t>DEOK-2019-025</t>
  </si>
  <si>
    <t>DEOK-2019-026</t>
  </si>
  <si>
    <t>DEOK-2019-027</t>
  </si>
  <si>
    <t>DEOK-2020-001</t>
  </si>
  <si>
    <t>DEOK-2020-002</t>
  </si>
  <si>
    <t>DEOK-2020-003</t>
  </si>
  <si>
    <t>DEOK-2020-004</t>
  </si>
  <si>
    <t>DEOK-2020-005</t>
  </si>
  <si>
    <t>DEOK-2020-006</t>
  </si>
  <si>
    <t>DEOK-2020-007</t>
  </si>
  <si>
    <t>DEOK-2020-008</t>
  </si>
  <si>
    <t>DEOK-2021-003</t>
  </si>
  <si>
    <t>ATSI-2021-019</t>
  </si>
  <si>
    <t>Dayton-2021-001</t>
  </si>
  <si>
    <t>DEOK-2021-006</t>
  </si>
  <si>
    <t>DEOK-2021-007</t>
  </si>
  <si>
    <t>DOM-2018-003</t>
  </si>
  <si>
    <t>DOM-2018-014</t>
  </si>
  <si>
    <t>DOM-2018-017</t>
  </si>
  <si>
    <t>DOM-2018-021</t>
  </si>
  <si>
    <t>DOM-2019-010</t>
  </si>
  <si>
    <t>DOM-2019-015</t>
  </si>
  <si>
    <t>DOM-2019-020</t>
  </si>
  <si>
    <t>DOM-2019-021</t>
  </si>
  <si>
    <t>DOM-2019-022</t>
  </si>
  <si>
    <t>DOM-2019-023</t>
  </si>
  <si>
    <t>DOM-2019-024</t>
  </si>
  <si>
    <t>DOM-2019-025</t>
  </si>
  <si>
    <t>DOM-2019-026</t>
  </si>
  <si>
    <t>DOM-2019-027</t>
  </si>
  <si>
    <t>DOM-2019-028</t>
  </si>
  <si>
    <t>DOM-2019-029</t>
  </si>
  <si>
    <t>DOM-2019-030</t>
  </si>
  <si>
    <t>DOM-2019-031</t>
  </si>
  <si>
    <t>DOM-2020-0001</t>
  </si>
  <si>
    <t>DOM-2020-0001-0004-0005 DNH</t>
  </si>
  <si>
    <t>DOM-2020-0002</t>
  </si>
  <si>
    <t>DOM-2020-0003</t>
  </si>
  <si>
    <t>DOM-2020-0003 DNH</t>
  </si>
  <si>
    <t>DOM-2020-0003-0012-0022 DNH</t>
  </si>
  <si>
    <t>DOM-2020-0004</t>
  </si>
  <si>
    <t>DOM-2020-0005</t>
  </si>
  <si>
    <t>DOM-2020-0006</t>
  </si>
  <si>
    <t>DOM-2020-0007</t>
  </si>
  <si>
    <t>DOM-2020-0008</t>
  </si>
  <si>
    <t>DOM-2020-0009</t>
  </si>
  <si>
    <t>DOM-2020-0010</t>
  </si>
  <si>
    <t>DOM-2020-0011</t>
  </si>
  <si>
    <t>DOM-2020-0012</t>
  </si>
  <si>
    <t>DOM-2020-0012-0021-0022 DNH</t>
  </si>
  <si>
    <t>DOM-2020-0013</t>
  </si>
  <si>
    <t>DOM-2020-0014</t>
  </si>
  <si>
    <t>DOM-2020-0015</t>
  </si>
  <si>
    <t>DOM-2020-0016</t>
  </si>
  <si>
    <t>DOM-2020-0017</t>
  </si>
  <si>
    <t>DOM-2020-0019</t>
  </si>
  <si>
    <t>DOM-2020-0020</t>
  </si>
  <si>
    <t>DOM-2020-0021</t>
  </si>
  <si>
    <t>DOM-2020-0021 DNH</t>
  </si>
  <si>
    <t>DOM-2020-0022</t>
  </si>
  <si>
    <t>DOM-2020-0023</t>
  </si>
  <si>
    <t>DOM-2020-0024</t>
  </si>
  <si>
    <t>DOM-2020-0025</t>
  </si>
  <si>
    <t>DOM-2020-0026</t>
  </si>
  <si>
    <t>DOM-2020-0026 DNH</t>
  </si>
  <si>
    <t>DOM-2020-0027</t>
  </si>
  <si>
    <t>DOM-2020-0028</t>
  </si>
  <si>
    <t>DOM-2020-0029</t>
  </si>
  <si>
    <t>DOM-2020-0030</t>
  </si>
  <si>
    <t>DOM-2020-0031</t>
  </si>
  <si>
    <t>DOM-2020-0032</t>
  </si>
  <si>
    <t>DOM-2020-0033</t>
  </si>
  <si>
    <t>DOM-2020-0034</t>
  </si>
  <si>
    <t>DOM-2020-0035</t>
  </si>
  <si>
    <t>DOM-2020-0036</t>
  </si>
  <si>
    <t>DOM-2020-0037</t>
  </si>
  <si>
    <t>DOM-2020-0040</t>
  </si>
  <si>
    <t>DOM-2020-0041</t>
  </si>
  <si>
    <t>DOM-2020-0042</t>
  </si>
  <si>
    <t>DOM-2020-0043</t>
  </si>
  <si>
    <t>DOM-2020-0044</t>
  </si>
  <si>
    <t>DOM-2020-0045</t>
  </si>
  <si>
    <t>DOM-2020-0046</t>
  </si>
  <si>
    <t>DOM-2021-0002</t>
  </si>
  <si>
    <t>DOM-2021-0002 DNH</t>
  </si>
  <si>
    <t>DOM-2021-0005</t>
  </si>
  <si>
    <t>DOM-2021-0012</t>
  </si>
  <si>
    <t>DOM-2021-0011</t>
  </si>
  <si>
    <t>DOM-2021-0007</t>
  </si>
  <si>
    <t>DOM-2021-0008</t>
  </si>
  <si>
    <t>DOM-2021-0009</t>
  </si>
  <si>
    <t>DOM-2021-0010</t>
  </si>
  <si>
    <t>DOM-2021-0014</t>
  </si>
  <si>
    <t>DOM-2021-0016</t>
  </si>
  <si>
    <t>DOM-2021-0003</t>
  </si>
  <si>
    <t>DOM-2021-0018</t>
  </si>
  <si>
    <t>DOM-2021-0019</t>
  </si>
  <si>
    <t>DOM-2021-0020</t>
  </si>
  <si>
    <t>DOM-2021-0032</t>
  </si>
  <si>
    <t>DOM-2021-0035</t>
  </si>
  <si>
    <t>DOM-2021-0006</t>
  </si>
  <si>
    <t>DOM-2021-0025</t>
  </si>
  <si>
    <t>DOM-2021-0028</t>
  </si>
  <si>
    <t>DOM-2021-0034</t>
  </si>
  <si>
    <t>DOM-2021-0024</t>
  </si>
  <si>
    <t>DOM-2021-0040</t>
  </si>
  <si>
    <t>DOM-2021-0041</t>
  </si>
  <si>
    <t>DOM-2021-0043</t>
  </si>
  <si>
    <t>DOM-2021-0021</t>
  </si>
  <si>
    <t>DOM-2021-0022</t>
  </si>
  <si>
    <t>DOM-2021-0023</t>
  </si>
  <si>
    <t>DOM-2021-0042</t>
  </si>
  <si>
    <t>DOM-2021-0004</t>
  </si>
  <si>
    <t>DOM-2021-0026</t>
  </si>
  <si>
    <t>DOM-2021-0001</t>
  </si>
  <si>
    <t>DOM-2021-0036</t>
  </si>
  <si>
    <t>DOM-2021-0037</t>
  </si>
  <si>
    <t>DOM-2021-0038</t>
  </si>
  <si>
    <t>DOM-2021-0048</t>
  </si>
  <si>
    <t>DOM-2021-0053</t>
  </si>
  <si>
    <t>DOM-2021-0027</t>
  </si>
  <si>
    <t>DOM-2021-0029</t>
  </si>
  <si>
    <t>DOM-2021-0046</t>
  </si>
  <si>
    <t>DOM-2021-0047</t>
  </si>
  <si>
    <t>DOM-2021-0030</t>
  </si>
  <si>
    <t>DOM-2021-0050</t>
  </si>
  <si>
    <t>DOM-2021-0033</t>
  </si>
  <si>
    <t>DOM-2021-0056</t>
  </si>
  <si>
    <t>DOM-2021-0057</t>
  </si>
  <si>
    <t>DOM-2021-0058</t>
  </si>
  <si>
    <t>PPL-2019-0020</t>
  </si>
  <si>
    <t>PPL-2019-0021</t>
  </si>
  <si>
    <t>BG-2020-0001</t>
  </si>
  <si>
    <t>BG-2020-0002</t>
  </si>
  <si>
    <t>DPL-2021-0001</t>
  </si>
  <si>
    <t>DUQ-2019-001</t>
  </si>
  <si>
    <t>DUQ-2020-001</t>
  </si>
  <si>
    <t>DUQ-2020-002</t>
  </si>
  <si>
    <t>EKPC-2020-001</t>
  </si>
  <si>
    <t>EKPC-2020-002</t>
  </si>
  <si>
    <t>Dayton-2021-008</t>
  </si>
  <si>
    <t>AEP-2021-AP007</t>
  </si>
  <si>
    <t>AEP-2021-AP008</t>
  </si>
  <si>
    <t>AEP-2021-IM012</t>
  </si>
  <si>
    <t>AEP-2021-OH012</t>
  </si>
  <si>
    <t>EKPC-2021-006</t>
  </si>
  <si>
    <t>AEP-2021-IM001</t>
  </si>
  <si>
    <t>AEP-2021-IM002</t>
  </si>
  <si>
    <t>AEP-2021-IM010</t>
  </si>
  <si>
    <t>AEP-2021-IM011</t>
  </si>
  <si>
    <t>AEP-2021-IM016</t>
  </si>
  <si>
    <t>AEP-2021-IM020</t>
  </si>
  <si>
    <t>AEP-2021-IM030</t>
  </si>
  <si>
    <t>AEP-2021-OH004</t>
  </si>
  <si>
    <t>AEP-2021-OH010</t>
  </si>
  <si>
    <t>AEP-2021-OH014</t>
  </si>
  <si>
    <t>Dayton-2021-009</t>
  </si>
  <si>
    <t>EKPC-2021-018</t>
  </si>
  <si>
    <t>JCPL-2019-008</t>
  </si>
  <si>
    <t>JCPL-2019-009</t>
  </si>
  <si>
    <t>JCPL-2019-010</t>
  </si>
  <si>
    <t>JCPL-2019-011</t>
  </si>
  <si>
    <t>JCPL-2019-012</t>
  </si>
  <si>
    <t>JCPL-2019-013</t>
  </si>
  <si>
    <t>JCPL-2019-014</t>
  </si>
  <si>
    <t>BG-2020-0003</t>
  </si>
  <si>
    <t>JCPL-2019-016</t>
  </si>
  <si>
    <t>JCPL-2019-017</t>
  </si>
  <si>
    <t>JCPL-2019-018</t>
  </si>
  <si>
    <t>JCPL-2019-019</t>
  </si>
  <si>
    <t>JCPL-2019-020</t>
  </si>
  <si>
    <t>JCPL-2019-021</t>
  </si>
  <si>
    <t>JCPL-2019-022</t>
  </si>
  <si>
    <t>JCPL-2019-023</t>
  </si>
  <si>
    <t>JCPL-2019-024</t>
  </si>
  <si>
    <t>JCPL-2019-025</t>
  </si>
  <si>
    <t>JCPL-2019-026</t>
  </si>
  <si>
    <t>JCPL-2019-027</t>
  </si>
  <si>
    <t>BG-2020-0004</t>
  </si>
  <si>
    <t>DPL-2019-0002</t>
  </si>
  <si>
    <t>DPL-2019-0003</t>
  </si>
  <si>
    <t>BG-2020-0005</t>
  </si>
  <si>
    <t>PE-2020-003</t>
  </si>
  <si>
    <t>PN-2020-003</t>
  </si>
  <si>
    <t>PSEG-2020-0001</t>
  </si>
  <si>
    <t>JCPL-2020-001</t>
  </si>
  <si>
    <t>JCPL</t>
  </si>
  <si>
    <t>ME-2019-004</t>
  </si>
  <si>
    <t>ME-2019-009</t>
  </si>
  <si>
    <t>ME-2019-030</t>
  </si>
  <si>
    <t>ME-2019-031</t>
  </si>
  <si>
    <t>ME-2019-033</t>
  </si>
  <si>
    <t>ME-2019-034</t>
  </si>
  <si>
    <t>ME-2019-035</t>
  </si>
  <si>
    <t>ME-2019-036</t>
  </si>
  <si>
    <t>ME-2020-001</t>
  </si>
  <si>
    <t>ME-2020-003</t>
  </si>
  <si>
    <t>ME-2020-008</t>
  </si>
  <si>
    <t>PN-2020-001</t>
  </si>
  <si>
    <t>ME-2019-043</t>
  </si>
  <si>
    <t>ME-2019-044</t>
  </si>
  <si>
    <t>PN-2020-002</t>
  </si>
  <si>
    <t>PN-2020-007</t>
  </si>
  <si>
    <t>PN-2020-008</t>
  </si>
  <si>
    <t>JCPL-2020-002</t>
  </si>
  <si>
    <t>ME-2019-049</t>
  </si>
  <si>
    <t>JCPL-2020-003</t>
  </si>
  <si>
    <t>ME-2019-051</t>
  </si>
  <si>
    <t>ME-2019-040</t>
  </si>
  <si>
    <t>ME-2019-053</t>
  </si>
  <si>
    <t>ME-2019-041</t>
  </si>
  <si>
    <t>PN-2020-010</t>
  </si>
  <si>
    <t>PN-2020-012</t>
  </si>
  <si>
    <t>PN-2020-015</t>
  </si>
  <si>
    <t>JCPL-2020-004</t>
  </si>
  <si>
    <t>PSEG-2020-0002</t>
  </si>
  <si>
    <t>PSEG-2020-0003</t>
  </si>
  <si>
    <t>PSEG-2020-0004</t>
  </si>
  <si>
    <t>DPL-2020-001</t>
  </si>
  <si>
    <t>PEP-2020-001</t>
  </si>
  <si>
    <t>ME-2021-001</t>
  </si>
  <si>
    <t>PSEG-2020-0005</t>
  </si>
  <si>
    <t>NEET-2021-01</t>
  </si>
  <si>
    <t>DEOK 2021-008</t>
  </si>
  <si>
    <t>JCPL-2020-006</t>
  </si>
  <si>
    <t>PE-2019-0007</t>
  </si>
  <si>
    <t>PE-2020-001</t>
  </si>
  <si>
    <t>PE-2020-002</t>
  </si>
  <si>
    <t>JCPL-2020-007</t>
  </si>
  <si>
    <t>JCPL-2020-008</t>
  </si>
  <si>
    <t>PE-2020-006</t>
  </si>
  <si>
    <t>PE-2020-004</t>
  </si>
  <si>
    <t>PE-2020-007</t>
  </si>
  <si>
    <t>PE-2020-008</t>
  </si>
  <si>
    <t>PE-2020-009</t>
  </si>
  <si>
    <t>PE-2020-010</t>
  </si>
  <si>
    <t>PE-2020-011</t>
  </si>
  <si>
    <t>PE-2020-012</t>
  </si>
  <si>
    <t>PPL-2020-0004</t>
  </si>
  <si>
    <t>PE-2020-005</t>
  </si>
  <si>
    <t>PPL-2020-0001</t>
  </si>
  <si>
    <t>PN-2019-020</t>
  </si>
  <si>
    <t>PN-2019-035</t>
  </si>
  <si>
    <t>PN-2019-036</t>
  </si>
  <si>
    <t>PPL-2020-0002</t>
  </si>
  <si>
    <t>PPL-2020-0006</t>
  </si>
  <si>
    <t>PPL-2020-0007</t>
  </si>
  <si>
    <t>PPL-2020-0009</t>
  </si>
  <si>
    <t>PN-2020-004</t>
  </si>
  <si>
    <t>PN-2020-005</t>
  </si>
  <si>
    <t>PPL-2020-0010</t>
  </si>
  <si>
    <t>PPL-2020-0011</t>
  </si>
  <si>
    <t>PN-2020-009</t>
  </si>
  <si>
    <t>PPL-2020-0012</t>
  </si>
  <si>
    <t>PPL-2020-0013</t>
  </si>
  <si>
    <t>PPL-2020-0014</t>
  </si>
  <si>
    <t>PN-2020-013</t>
  </si>
  <si>
    <t>PPL-2020-0015</t>
  </si>
  <si>
    <t>PSEG-2020-0006</t>
  </si>
  <si>
    <t>PN-2020-016</t>
  </si>
  <si>
    <t>PSEG-2020-0007</t>
  </si>
  <si>
    <t>ME-2020-005</t>
  </si>
  <si>
    <t>ME-2020-007</t>
  </si>
  <si>
    <t>ME-2020-009</t>
  </si>
  <si>
    <t>ME-2020-010</t>
  </si>
  <si>
    <t>ME-2020-011</t>
  </si>
  <si>
    <t>PPL-2019-003</t>
  </si>
  <si>
    <t>PPL-2019-004</t>
  </si>
  <si>
    <t>PPL-2019-006</t>
  </si>
  <si>
    <t>PPL-2019-007</t>
  </si>
  <si>
    <t>PPL-2020-0003</t>
  </si>
  <si>
    <t>PPL-2020-0005</t>
  </si>
  <si>
    <t>PPL-2020-0008</t>
  </si>
  <si>
    <t>ME-2020-006</t>
  </si>
  <si>
    <t>PN-2020-011</t>
  </si>
  <si>
    <t>PN-2020-017</t>
  </si>
  <si>
    <t>PSEG-2020-0008</t>
  </si>
  <si>
    <t>PSEG-2020-0009</t>
  </si>
  <si>
    <t>UGI-2020-0001</t>
  </si>
  <si>
    <t>PPL-2020-0016</t>
  </si>
  <si>
    <t>PPL-2020-0017</t>
  </si>
  <si>
    <t>PPL-2020-0018</t>
  </si>
  <si>
    <t>ME-2019-047</t>
  </si>
  <si>
    <t>ME-2019-048</t>
  </si>
  <si>
    <t>PE-2020-013</t>
  </si>
  <si>
    <t>PE-2020-014</t>
  </si>
  <si>
    <t>PSEG-2020-0012</t>
  </si>
  <si>
    <t>PSEG-2020-0013</t>
  </si>
  <si>
    <t>DPL-2019-0001</t>
  </si>
  <si>
    <t>PN-2021-001</t>
  </si>
  <si>
    <t>PSEG-2020-0010</t>
  </si>
  <si>
    <t>PN-2021-002</t>
  </si>
  <si>
    <t>PPL-2021-0003</t>
  </si>
  <si>
    <t>PSEG-2020-0011</t>
  </si>
  <si>
    <t>PN-2020-014</t>
  </si>
  <si>
    <t>JCPL-2019-015</t>
  </si>
  <si>
    <t>ACE-2021-0002</t>
  </si>
  <si>
    <t>ME-2020-004</t>
  </si>
  <si>
    <t>ODEC-2021-001</t>
  </si>
  <si>
    <t>PSEG-2021-0002</t>
  </si>
  <si>
    <t>BGE-2021-001</t>
  </si>
  <si>
    <t>BGE-2021-004</t>
  </si>
  <si>
    <t>BGE-2021-002</t>
  </si>
  <si>
    <t>BGE-2021-003</t>
  </si>
  <si>
    <t>PPL-2021-0001</t>
  </si>
  <si>
    <t>PPL-2021-0002</t>
  </si>
  <si>
    <t>PPL-2021-0004</t>
  </si>
  <si>
    <t>PPL-2021-0005</t>
  </si>
  <si>
    <t>ME-2021-003</t>
  </si>
  <si>
    <t>PSEG-2021-0003</t>
  </si>
  <si>
    <t>PSEG-2021-0004</t>
  </si>
  <si>
    <t>PSEG-2021-0005</t>
  </si>
  <si>
    <t>ACE-2018-0005</t>
  </si>
  <si>
    <t>ComEd-2021-004</t>
  </si>
  <si>
    <t>ComEd-2021-005</t>
  </si>
  <si>
    <t>AEP-2021-OH038</t>
  </si>
  <si>
    <t>AEP-2021-OH039</t>
  </si>
  <si>
    <t>AEP-2021-OH040</t>
  </si>
  <si>
    <t>AEP-2021-OH041</t>
  </si>
  <si>
    <t>AEP-2021-OH042</t>
  </si>
  <si>
    <t>AEP-2021-OH045</t>
  </si>
  <si>
    <t>AEP-2021-OH046</t>
  </si>
  <si>
    <t>AEP-2021-OH047</t>
  </si>
  <si>
    <t>AEP-2021-OH048</t>
  </si>
  <si>
    <t>DEOK-2021-010</t>
  </si>
  <si>
    <t>DEOK-2021-011</t>
  </si>
  <si>
    <t>ATSI-2021-005</t>
  </si>
  <si>
    <t>ATSI-2021-024</t>
  </si>
  <si>
    <t>ATSI-2021-025</t>
  </si>
  <si>
    <t>ATSI-2021-026</t>
  </si>
  <si>
    <t>ATSI-2021-021</t>
  </si>
  <si>
    <t>AEP-2021-OH049</t>
  </si>
  <si>
    <t>AEP-2021-OH050</t>
  </si>
  <si>
    <t>AEP-2021-OH052</t>
  </si>
  <si>
    <t>AEP-2021-OH053</t>
  </si>
  <si>
    <t>AEP-2021-OH054</t>
  </si>
  <si>
    <t>ME-2021-004</t>
  </si>
  <si>
    <t>DOM-2021-0059</t>
  </si>
  <si>
    <t>Area</t>
  </si>
  <si>
    <t>Needs Meeting</t>
  </si>
  <si>
    <t>Solutions Meeting</t>
  </si>
  <si>
    <t>Integration of Supplemental Projects for Inclusion in Local Plan</t>
  </si>
  <si>
    <t>Upgrade ID</t>
  </si>
  <si>
    <t>Withdrawn</t>
  </si>
  <si>
    <t>Local Plan Notification Sent</t>
  </si>
  <si>
    <t>PJM MA</t>
  </si>
  <si>
    <t>S2099</t>
  </si>
  <si>
    <t>s2170</t>
  </si>
  <si>
    <t>s2171</t>
  </si>
  <si>
    <t>PJM West</t>
  </si>
  <si>
    <t>S2200</t>
  </si>
  <si>
    <t>s2281</t>
  </si>
  <si>
    <t>S2166</t>
  </si>
  <si>
    <t>S2179</t>
  </si>
  <si>
    <t>2435.1-.2</t>
  </si>
  <si>
    <t>s2348</t>
  </si>
  <si>
    <t>S2165</t>
  </si>
  <si>
    <t>S2214</t>
  </si>
  <si>
    <t>NP</t>
  </si>
  <si>
    <t>S2167</t>
  </si>
  <si>
    <t>s2391.1, s2391.2</t>
  </si>
  <si>
    <t xml:space="preserve">S2570.1 -.6 </t>
  </si>
  <si>
    <t>s2584.1-.14</t>
  </si>
  <si>
    <t>S2139(s1857 canceled)</t>
  </si>
  <si>
    <t>S2213</t>
  </si>
  <si>
    <t>S2149</t>
  </si>
  <si>
    <t>S2199</t>
  </si>
  <si>
    <t>s2395.1-.21</t>
  </si>
  <si>
    <t>S2154</t>
  </si>
  <si>
    <t>s2426.1-.10</t>
  </si>
  <si>
    <t>S2140</t>
  </si>
  <si>
    <t>S2215</t>
  </si>
  <si>
    <t>s2282</t>
  </si>
  <si>
    <t>S2224</t>
  </si>
  <si>
    <t>S2464</t>
  </si>
  <si>
    <t>2/21/2020, 3/10/2020,5/12/2020</t>
  </si>
  <si>
    <t>S2270</t>
  </si>
  <si>
    <t>S2271</t>
  </si>
  <si>
    <t>s2406</t>
  </si>
  <si>
    <t>s2347</t>
  </si>
  <si>
    <t>S2141</t>
  </si>
  <si>
    <t>S2142</t>
  </si>
  <si>
    <t>S2219</t>
  </si>
  <si>
    <t>S2143</t>
  </si>
  <si>
    <t>S2225</t>
  </si>
  <si>
    <t>S2144</t>
  </si>
  <si>
    <t>S2188</t>
  </si>
  <si>
    <t>S2226</t>
  </si>
  <si>
    <t>s2443</t>
  </si>
  <si>
    <t>S2249</t>
  </si>
  <si>
    <t>S2220</t>
  </si>
  <si>
    <t>S2145</t>
  </si>
  <si>
    <t>S2189</t>
  </si>
  <si>
    <t>s2405.1-.6</t>
  </si>
  <si>
    <t>S2177</t>
  </si>
  <si>
    <t>S2178</t>
  </si>
  <si>
    <t>S2151</t>
  </si>
  <si>
    <t>s2430.1-.12</t>
  </si>
  <si>
    <t>S2190</t>
  </si>
  <si>
    <t>S2191</t>
  </si>
  <si>
    <t>s2569.1-.2</t>
  </si>
  <si>
    <t>S2192</t>
  </si>
  <si>
    <t>S2193</t>
  </si>
  <si>
    <t>s2393.1-.5</t>
  </si>
  <si>
    <t>s2431.1-.6</t>
  </si>
  <si>
    <t>s2432.1-.16</t>
  </si>
  <si>
    <t>S2152</t>
  </si>
  <si>
    <t>S2194</t>
  </si>
  <si>
    <t>S2146</t>
  </si>
  <si>
    <t>S2153</t>
  </si>
  <si>
    <t>S2195</t>
  </si>
  <si>
    <t>S2196</t>
  </si>
  <si>
    <t>S2197</t>
  </si>
  <si>
    <t>S2212</t>
  </si>
  <si>
    <t>s2280</t>
  </si>
  <si>
    <t>s2351</t>
  </si>
  <si>
    <t>4/23/2019, 11/20/2020</t>
  </si>
  <si>
    <t>S2155</t>
  </si>
  <si>
    <t>S2248</t>
  </si>
  <si>
    <t>S2198</t>
  </si>
  <si>
    <t>S2184</t>
  </si>
  <si>
    <t>S2156</t>
  </si>
  <si>
    <t>S2157</t>
  </si>
  <si>
    <t>S2465.1-.14</t>
  </si>
  <si>
    <t>S2147</t>
  </si>
  <si>
    <t>S2158</t>
  </si>
  <si>
    <t>S2201</t>
  </si>
  <si>
    <t>S2272</t>
  </si>
  <si>
    <t>S2159</t>
  </si>
  <si>
    <t>S2185</t>
  </si>
  <si>
    <t>S2160</t>
  </si>
  <si>
    <t>S2575.1-.10</t>
  </si>
  <si>
    <t>s2534.1-.19</t>
  </si>
  <si>
    <t>S2216</t>
  </si>
  <si>
    <t>S2217</t>
  </si>
  <si>
    <t>s2283</t>
  </si>
  <si>
    <t>S2221</t>
  </si>
  <si>
    <t>s2525.1-.3</t>
  </si>
  <si>
    <t>S2577.1-.5</t>
  </si>
  <si>
    <t>S2186</t>
  </si>
  <si>
    <t>S2222</t>
  </si>
  <si>
    <t>s2433.1-.3</t>
  </si>
  <si>
    <t>S2218</t>
  </si>
  <si>
    <t>S2187</t>
  </si>
  <si>
    <t>S2148</t>
  </si>
  <si>
    <t>S2161</t>
  </si>
  <si>
    <t>S2162</t>
  </si>
  <si>
    <t>S2163</t>
  </si>
  <si>
    <t>S2164</t>
  </si>
  <si>
    <t>S2250</t>
  </si>
  <si>
    <t>s2346</t>
  </si>
  <si>
    <t>S2251</t>
  </si>
  <si>
    <t>s2436.1-.12</t>
  </si>
  <si>
    <t>s2408.1-4</t>
  </si>
  <si>
    <t>s2522.1-.2</t>
  </si>
  <si>
    <t>S2252</t>
  </si>
  <si>
    <t>s2397.1-.5</t>
  </si>
  <si>
    <t>S2253</t>
  </si>
  <si>
    <t>s2445.1-.2</t>
  </si>
  <si>
    <t>s2444.1-.9</t>
  </si>
  <si>
    <t>s2428.1-.8</t>
  </si>
  <si>
    <t>s2469.1-.11</t>
  </si>
  <si>
    <t>s2446.1-.7</t>
  </si>
  <si>
    <t>s2470.1-.7</t>
  </si>
  <si>
    <t>s2437.1-.2</t>
  </si>
  <si>
    <t>s2438</t>
  </si>
  <si>
    <t>s2439</t>
  </si>
  <si>
    <t>S2572.1-.2</t>
  </si>
  <si>
    <t>S2429</t>
  </si>
  <si>
    <t>s2407.1-.4</t>
  </si>
  <si>
    <t>s2345</t>
  </si>
  <si>
    <t>s2440.1-.4</t>
  </si>
  <si>
    <t>S2273</t>
  </si>
  <si>
    <t>S2274</t>
  </si>
  <si>
    <t>s2344</t>
  </si>
  <si>
    <t>s2392</t>
  </si>
  <si>
    <t>s2390</t>
  </si>
  <si>
    <t>S2511</t>
  </si>
  <si>
    <t>S2466.1-.12</t>
  </si>
  <si>
    <t>S2510</t>
  </si>
  <si>
    <t>9/11/2020, 10/6/2020</t>
  </si>
  <si>
    <t>s2471</t>
  </si>
  <si>
    <t>s2343</t>
  </si>
  <si>
    <t>S2223</t>
  </si>
  <si>
    <t>s2401.1-.4</t>
  </si>
  <si>
    <t>s2352</t>
  </si>
  <si>
    <t>S2576.1-.3</t>
  </si>
  <si>
    <t>s2284</t>
  </si>
  <si>
    <t>s2394.1-.7</t>
  </si>
  <si>
    <t>s2434.1-.3</t>
  </si>
  <si>
    <t>s2442.1-.3</t>
  </si>
  <si>
    <t>s2396</t>
  </si>
  <si>
    <t>s2523.1-.2</t>
  </si>
  <si>
    <t>s2402.1-.3</t>
  </si>
  <si>
    <t>s2403</t>
  </si>
  <si>
    <t>s2524.1-.5</t>
  </si>
  <si>
    <t>S2427.1-.3</t>
  </si>
  <si>
    <t>s2404</t>
  </si>
  <si>
    <t>S2467.1-.2</t>
  </si>
  <si>
    <t>s2441.1</t>
  </si>
  <si>
    <t>s2472</t>
  </si>
  <si>
    <t>S2468</t>
  </si>
  <si>
    <t>S2578.1-.5</t>
  </si>
  <si>
    <t>S2579.1-.5</t>
  </si>
  <si>
    <t>s2474</t>
  </si>
  <si>
    <t>s2475</t>
  </si>
  <si>
    <t>s2476</t>
  </si>
  <si>
    <t>s2477</t>
  </si>
  <si>
    <t>s2478</t>
  </si>
  <si>
    <t>s2519</t>
  </si>
  <si>
    <t>s2520</t>
  </si>
  <si>
    <t>S2512</t>
  </si>
  <si>
    <t>S2513</t>
  </si>
  <si>
    <t>s2514</t>
  </si>
  <si>
    <t>s2515</t>
  </si>
  <si>
    <t>s2516</t>
  </si>
  <si>
    <t>s2517</t>
  </si>
  <si>
    <t>s2518</t>
  </si>
  <si>
    <t>s2526.1-.5</t>
  </si>
  <si>
    <t>s2527.1-.7</t>
  </si>
  <si>
    <t>s2528</t>
  </si>
  <si>
    <t>s2529</t>
  </si>
  <si>
    <t>s2530</t>
  </si>
  <si>
    <t>s2531</t>
  </si>
  <si>
    <t>s2532</t>
  </si>
  <si>
    <t>s2533</t>
  </si>
  <si>
    <t>S2573.1-.3</t>
  </si>
  <si>
    <t>S2574</t>
  </si>
  <si>
    <t>s2045.2</t>
  </si>
  <si>
    <t>s2052.1</t>
  </si>
  <si>
    <t>s2051.2</t>
  </si>
  <si>
    <t>s2288</t>
  </si>
  <si>
    <t>s2205</t>
  </si>
  <si>
    <t>S2289</t>
  </si>
  <si>
    <t>S2290</t>
  </si>
  <si>
    <t>S2291</t>
  </si>
  <si>
    <t>S2292</t>
  </si>
  <si>
    <t>S2314.2</t>
  </si>
  <si>
    <t>S2293</t>
  </si>
  <si>
    <t>S2386</t>
  </si>
  <si>
    <t>S2571.1-.4</t>
  </si>
  <si>
    <t>s1795</t>
  </si>
  <si>
    <t>s1987</t>
  </si>
  <si>
    <t>s1872</t>
  </si>
  <si>
    <t>s1873</t>
  </si>
  <si>
    <t>s1953</t>
  </si>
  <si>
    <t>s2387</t>
  </si>
  <si>
    <t>S2259</t>
  </si>
  <si>
    <t>s2245</t>
  </si>
  <si>
    <t>S2260</t>
  </si>
  <si>
    <t>s2067</t>
  </si>
  <si>
    <t>s2068</t>
  </si>
  <si>
    <t>s2064</t>
  </si>
  <si>
    <t>s2121</t>
  </si>
  <si>
    <t>s2122</t>
  </si>
  <si>
    <t>s2123</t>
  </si>
  <si>
    <t>s2124</t>
  </si>
  <si>
    <t>s2125</t>
  </si>
  <si>
    <t>s2126</t>
  </si>
  <si>
    <t>s2127</t>
  </si>
  <si>
    <t>s2128</t>
  </si>
  <si>
    <t>S2262</t>
  </si>
  <si>
    <t>S2263</t>
  </si>
  <si>
    <t>S2227</t>
  </si>
  <si>
    <t>S2228</t>
  </si>
  <si>
    <t>S2229</t>
  </si>
  <si>
    <t>S2230</t>
  </si>
  <si>
    <t>S2231</t>
  </si>
  <si>
    <t>S2232</t>
  </si>
  <si>
    <t>S2233</t>
  </si>
  <si>
    <t>S2234</t>
  </si>
  <si>
    <t>S2236</t>
  </si>
  <si>
    <t>S2237</t>
  </si>
  <si>
    <t>S2238</t>
  </si>
  <si>
    <t>S2239</t>
  </si>
  <si>
    <t>S2240</t>
  </si>
  <si>
    <t>S2241</t>
  </si>
  <si>
    <t>S2242</t>
  </si>
  <si>
    <t>S2243</t>
  </si>
  <si>
    <t>S2265</t>
  </si>
  <si>
    <t>S2246</t>
  </si>
  <si>
    <t>S2264</t>
  </si>
  <si>
    <t>s2294</t>
  </si>
  <si>
    <t>s2388</t>
  </si>
  <si>
    <t>S2261</t>
  </si>
  <si>
    <t>S2297</t>
  </si>
  <si>
    <t>S2298</t>
  </si>
  <si>
    <t>S2295</t>
  </si>
  <si>
    <t>S2296</t>
  </si>
  <si>
    <t>s2447</t>
  </si>
  <si>
    <t>s2448</t>
  </si>
  <si>
    <t>s2449</t>
  </si>
  <si>
    <t>s2450</t>
  </si>
  <si>
    <t>s2451</t>
  </si>
  <si>
    <t>s2452</t>
  </si>
  <si>
    <t>s2453</t>
  </si>
  <si>
    <t>s2454</t>
  </si>
  <si>
    <t>s2455</t>
  </si>
  <si>
    <t>s2456</t>
  </si>
  <si>
    <t>s2457</t>
  </si>
  <si>
    <t>s2458</t>
  </si>
  <si>
    <t>s2459</t>
  </si>
  <si>
    <t>s2460</t>
  </si>
  <si>
    <t>S2580.1-.5</t>
  </si>
  <si>
    <t>S2581</t>
  </si>
  <si>
    <t>s2582</t>
  </si>
  <si>
    <t>s2172</t>
  </si>
  <si>
    <t>s2173</t>
  </si>
  <si>
    <t>s2174</t>
  </si>
  <si>
    <t>s2175</t>
  </si>
  <si>
    <t>s2176</t>
  </si>
  <si>
    <t>s2168</t>
  </si>
  <si>
    <t>s2169</t>
  </si>
  <si>
    <t>S2244</t>
  </si>
  <si>
    <t>s2202</t>
  </si>
  <si>
    <t>S2137</t>
  </si>
  <si>
    <t>S2138</t>
  </si>
  <si>
    <t>S2247</t>
  </si>
  <si>
    <t>S2266</t>
  </si>
  <si>
    <t>S2267</t>
  </si>
  <si>
    <t>s2285</t>
  </si>
  <si>
    <t>S2268</t>
  </si>
  <si>
    <t>S2269</t>
  </si>
  <si>
    <t>s2349</t>
  </si>
  <si>
    <t>s2350</t>
  </si>
  <si>
    <t>s2286</t>
  </si>
  <si>
    <t>s2353</t>
  </si>
  <si>
    <t>s2354</t>
  </si>
  <si>
    <t>S2463</t>
  </si>
  <si>
    <t>s2583.1-.3</t>
  </si>
  <si>
    <t>S2422</t>
  </si>
  <si>
    <t>S2150</t>
  </si>
  <si>
    <t>S2210</t>
  </si>
  <si>
    <t>S2254</t>
  </si>
  <si>
    <t>S2255</t>
  </si>
  <si>
    <t>S2256</t>
  </si>
  <si>
    <t>S2257</t>
  </si>
  <si>
    <t>3/19/2020, 4/20/2020</t>
  </si>
  <si>
    <t>S2521.1-.6</t>
  </si>
  <si>
    <t>S2398.1-.7</t>
  </si>
  <si>
    <t>s2473.1-.6</t>
  </si>
  <si>
    <t>S2399</t>
  </si>
  <si>
    <t>S2423</t>
  </si>
  <si>
    <t>S2461.1-.5</t>
  </si>
  <si>
    <t>s2585.1-.10</t>
  </si>
  <si>
    <t>S2462.1-.2</t>
  </si>
  <si>
    <t>S2211</t>
  </si>
  <si>
    <t>S2180</t>
  </si>
  <si>
    <t>S2181</t>
  </si>
  <si>
    <t>S2182</t>
  </si>
  <si>
    <t>S2424</t>
  </si>
  <si>
    <t>s2586</t>
  </si>
  <si>
    <t>s2425</t>
  </si>
  <si>
    <t>PJM South</t>
  </si>
  <si>
    <t>s2129</t>
  </si>
  <si>
    <t>s2130</t>
  </si>
  <si>
    <t>s2131</t>
  </si>
  <si>
    <t>s2132</t>
  </si>
  <si>
    <t>s2320</t>
  </si>
  <si>
    <t>s2133</t>
  </si>
  <si>
    <t>s2319</t>
  </si>
  <si>
    <t>s2134</t>
  </si>
  <si>
    <t>s2135</t>
  </si>
  <si>
    <t>s2136</t>
  </si>
  <si>
    <t>s2321.1</t>
  </si>
  <si>
    <t>s2321.4</t>
  </si>
  <si>
    <t>s0140</t>
  </si>
  <si>
    <t>s2324.1</t>
  </si>
  <si>
    <t>s2324.2-.8</t>
  </si>
  <si>
    <t>s2328.7-.8</t>
  </si>
  <si>
    <t>s2321.3</t>
  </si>
  <si>
    <t>s2328.4-.6</t>
  </si>
  <si>
    <t>s2496</t>
  </si>
  <si>
    <t>s2328.9</t>
  </si>
  <si>
    <t>s2340</t>
  </si>
  <si>
    <t>s2340.1</t>
  </si>
  <si>
    <t>s2340.2</t>
  </si>
  <si>
    <t>s2341</t>
  </si>
  <si>
    <t>11/4/2020, 4/6/2021</t>
  </si>
  <si>
    <t>s2497</t>
  </si>
  <si>
    <t>s2504</t>
  </si>
  <si>
    <t>s2501</t>
  </si>
  <si>
    <t>s2502</t>
  </si>
  <si>
    <t>s2495</t>
  </si>
  <si>
    <t>s2498</t>
  </si>
  <si>
    <t>s2499</t>
  </si>
  <si>
    <t>s2500</t>
  </si>
  <si>
    <t>s2503</t>
  </si>
  <si>
    <t>s2506</t>
  </si>
  <si>
    <t>s2505</t>
  </si>
  <si>
    <t>s2507</t>
  </si>
  <si>
    <t>s2507.1</t>
  </si>
  <si>
    <t>s2507.2</t>
  </si>
  <si>
    <t>s2203</t>
  </si>
  <si>
    <t>s2204</t>
  </si>
  <si>
    <t>s2206</t>
  </si>
  <si>
    <t>s2207</t>
  </si>
  <si>
    <t>S2275</t>
  </si>
  <si>
    <t>s2400</t>
  </si>
  <si>
    <t>2/21/2020
5/22/2020</t>
  </si>
  <si>
    <t>s2287</t>
  </si>
  <si>
    <t>s2479</t>
  </si>
  <si>
    <t>s2208</t>
  </si>
  <si>
    <t>s2209</t>
  </si>
  <si>
    <t>s2378</t>
  </si>
  <si>
    <t>S2277</t>
  </si>
  <si>
    <t>s2778</t>
  </si>
  <si>
    <t>s2279</t>
  </si>
  <si>
    <t>s2276</t>
  </si>
  <si>
    <t>s2300</t>
  </si>
  <si>
    <t>s2301</t>
  </si>
  <si>
    <t>s2302</t>
  </si>
  <si>
    <t>s2303</t>
  </si>
  <si>
    <t>s2304</t>
  </si>
  <si>
    <t>s2305</t>
  </si>
  <si>
    <t>s2306</t>
  </si>
  <si>
    <t>s2307</t>
  </si>
  <si>
    <t>s2308</t>
  </si>
  <si>
    <t>s2309</t>
  </si>
  <si>
    <t>s2310</t>
  </si>
  <si>
    <t>s2311</t>
  </si>
  <si>
    <t>s2312</t>
  </si>
  <si>
    <t>s2313</t>
  </si>
  <si>
    <t>s2314.1</t>
  </si>
  <si>
    <t>s2315</t>
  </si>
  <si>
    <t>s2316</t>
  </si>
  <si>
    <t>s2317</t>
  </si>
  <si>
    <t>s2318</t>
  </si>
  <si>
    <t>S2355.2</t>
  </si>
  <si>
    <t>s2356</t>
  </si>
  <si>
    <t>s2355.1</t>
  </si>
  <si>
    <t>2/17/2021, 5/11/2021</t>
  </si>
  <si>
    <t>s2509</t>
  </si>
  <si>
    <t>s2357</t>
  </si>
  <si>
    <t>s2361</t>
  </si>
  <si>
    <t>s2362</t>
  </si>
  <si>
    <t>s2363</t>
  </si>
  <si>
    <t>s2364</t>
  </si>
  <si>
    <t>s2367</t>
  </si>
  <si>
    <t>s2368</t>
  </si>
  <si>
    <t>s2370</t>
  </si>
  <si>
    <t>s2371</t>
  </si>
  <si>
    <t>s2372</t>
  </si>
  <si>
    <t>s2373</t>
  </si>
  <si>
    <t>s2374</t>
  </si>
  <si>
    <t>s2375</t>
  </si>
  <si>
    <t>s2376</t>
  </si>
  <si>
    <t>s2384</t>
  </si>
  <si>
    <t>s2385</t>
  </si>
  <si>
    <t>s2365</t>
  </si>
  <si>
    <t>s2366</t>
  </si>
  <si>
    <t>s2369</t>
  </si>
  <si>
    <t>s2413</t>
  </si>
  <si>
    <t>s2415</t>
  </si>
  <si>
    <t>s2419</t>
  </si>
  <si>
    <t>s2420</t>
  </si>
  <si>
    <t>s2421</t>
  </si>
  <si>
    <t>s2537</t>
  </si>
  <si>
    <t>s2552</t>
  </si>
  <si>
    <t>Cancel</t>
  </si>
  <si>
    <t>Facility</t>
  </si>
  <si>
    <t>Chemical Area Project</t>
  </si>
  <si>
    <t>Wytheville, Virginia</t>
  </si>
  <si>
    <t>Gateway &amp; Columbia, Whitley Indiana</t>
  </si>
  <si>
    <t>Eastern Marion Improvements</t>
  </si>
  <si>
    <t>DOE X-530</t>
  </si>
  <si>
    <t>Upper Sandusky, OH</t>
  </si>
  <si>
    <t>Portsmouth, Ohio</t>
  </si>
  <si>
    <t>Putnam County, Ohio</t>
  </si>
  <si>
    <t>Columbus, Ohio</t>
  </si>
  <si>
    <t>Athens Area Improvements</t>
  </si>
  <si>
    <t>Cameron Customer Service</t>
  </si>
  <si>
    <t>Walhonding</t>
  </si>
  <si>
    <t>Bim Station</t>
  </si>
  <si>
    <t>Mullens Station</t>
  </si>
  <si>
    <t>Montgomery County, VA</t>
  </si>
  <si>
    <t>Letcher County, Kentucky</t>
  </si>
  <si>
    <t>Hernshaw Area Project</t>
  </si>
  <si>
    <t>Mercer County, West Virginia</t>
  </si>
  <si>
    <t>Sullivan County, Kingsport, Tennessee</t>
  </si>
  <si>
    <t>Sullivan County, Tennessee</t>
  </si>
  <si>
    <t>Pike County, Kentucky</t>
  </si>
  <si>
    <t>Grayson County, VA</t>
  </si>
  <si>
    <t>Kincaid Area Project</t>
  </si>
  <si>
    <t>Rob Park – S. Hicksville 69kV line rebuild</t>
  </si>
  <si>
    <t>Bixler Area Improvements</t>
  </si>
  <si>
    <t>Eastern Melita Area Improvements</t>
  </si>
  <si>
    <t>Sullivan Station Improvements</t>
  </si>
  <si>
    <t>Sullivan, Indiana</t>
  </si>
  <si>
    <t>Rockport Station Improvements</t>
  </si>
  <si>
    <t>Twin Branch Hydro 34.5kV Solution</t>
  </si>
  <si>
    <t>Apple Valley Switch</t>
  </si>
  <si>
    <t>Muskingum to Tuscarawas Counties, Ohio</t>
  </si>
  <si>
    <t>Millbrook Park-South Point Rebuild</t>
  </si>
  <si>
    <t>Holmes County, Ohio</t>
  </si>
  <si>
    <t>Lamping - Woodsfield</t>
  </si>
  <si>
    <t>Columbus, OH</t>
  </si>
  <si>
    <t>Centerburg Area, Ohio</t>
  </si>
  <si>
    <t>Senecaville Loop 69kV</t>
  </si>
  <si>
    <t>Newark, Ohio</t>
  </si>
  <si>
    <t>Service to Ilesboro (65-91) 138kV</t>
  </si>
  <si>
    <t>Towhee Switch</t>
  </si>
  <si>
    <t>Ross County, Ohio</t>
  </si>
  <si>
    <t>Bladensburg</t>
  </si>
  <si>
    <t>Wood County, Ohio</t>
  </si>
  <si>
    <t>Ratings Methodology Changes</t>
  </si>
  <si>
    <t>Smyth County, WV</t>
  </si>
  <si>
    <t>Baileysville Station Project</t>
  </si>
  <si>
    <t>Greenup County, , KY</t>
  </si>
  <si>
    <t>Pike County, KY</t>
  </si>
  <si>
    <t>Axton, VA</t>
  </si>
  <si>
    <t>Sullivan County, Tennessee/ Scott County, Virginia</t>
  </si>
  <si>
    <t>Salem, VA</t>
  </si>
  <si>
    <t>South Point – West Huntington</t>
  </si>
  <si>
    <t>Bluefield, VA</t>
  </si>
  <si>
    <t>Washington, Virginia</t>
  </si>
  <si>
    <t>Leslie, Clay, Bell and Knox Counties, Kentucky</t>
  </si>
  <si>
    <t>Roanoke &amp; Lynchburg, VA Area</t>
  </si>
  <si>
    <t>Johnson County, KY</t>
  </si>
  <si>
    <t>Kingsport, TN</t>
  </si>
  <si>
    <t>Clifford, VA Area</t>
  </si>
  <si>
    <t>Scottsville, VA Area</t>
  </si>
  <si>
    <t>Roanoke, VA Area</t>
  </si>
  <si>
    <t>Centerville, VA Area</t>
  </si>
  <si>
    <t>Smyth County, VA</t>
  </si>
  <si>
    <t>Rocky Mount, VA Area</t>
  </si>
  <si>
    <t>Sullivan, TN</t>
  </si>
  <si>
    <t>Lynchburg, VA Area</t>
  </si>
  <si>
    <t>Fayette/Raleigh County, WV</t>
  </si>
  <si>
    <t>Kanawha County, WV</t>
  </si>
  <si>
    <t>Logan County, West Virginia</t>
  </si>
  <si>
    <t>Perry County, KY</t>
  </si>
  <si>
    <t>Main Street-Riverside 34.5kV Line Rebuild</t>
  </si>
  <si>
    <t>Niles Area - West</t>
  </si>
  <si>
    <t>Winchester Area Improvements Supplemental</t>
  </si>
  <si>
    <t>Spy Run Transformer</t>
  </si>
  <si>
    <t>Madison-Pendleton 138kV Line Rebuild</t>
  </si>
  <si>
    <t>Colony Bay – Melita 69kV Line Rebuild</t>
  </si>
  <si>
    <t>Rob Park – Lincoln 138kV line rebuild</t>
  </si>
  <si>
    <t>DC Cook Breaker Failure</t>
  </si>
  <si>
    <t>Muncie, Indiana</t>
  </si>
  <si>
    <t>AM General-Twin Branch-Kline 34.5kV</t>
  </si>
  <si>
    <t>East Elkhart- Mottville Hydro- Corey 138kV</t>
  </si>
  <si>
    <t>South Butler Load Increase</t>
  </si>
  <si>
    <t>Pettit Ave – Melita 69kV</t>
  </si>
  <si>
    <t>Illinois Road Transformer</t>
  </si>
  <si>
    <t>Industrial Park Transformer</t>
  </si>
  <si>
    <t>Kendallville Transformer</t>
  </si>
  <si>
    <t>Muskingum, Guernsey, Tuscarawas Counties, Ohio</t>
  </si>
  <si>
    <t>Salerno 138kV</t>
  </si>
  <si>
    <t>Crooksville-Philo 138 kV Circuit Rebuild</t>
  </si>
  <si>
    <t>Stockport, Ohio</t>
  </si>
  <si>
    <t>Lima Pumping Extension Rebuild</t>
  </si>
  <si>
    <t>Athens Area Improvement</t>
  </si>
  <si>
    <t>Haviland, Ohio</t>
  </si>
  <si>
    <t>Hemlock – Bryson 69kV</t>
  </si>
  <si>
    <t>Putnam/Hancock County</t>
  </si>
  <si>
    <t>Tuscarawas County, Ohio</t>
  </si>
  <si>
    <t>Logan, Ohio</t>
  </si>
  <si>
    <t>Walnut Creek Capacitor Bank</t>
  </si>
  <si>
    <t>Malta , Ohio</t>
  </si>
  <si>
    <t>Tuscarawas &amp; Carroll County Ohio</t>
  </si>
  <si>
    <t>Mansfield Ohio</t>
  </si>
  <si>
    <t>Lima Ohio</t>
  </si>
  <si>
    <t>Reedurban Transformer</t>
  </si>
  <si>
    <t>East Lima – Columbus Grove 69kV Line Rebuild</t>
  </si>
  <si>
    <t>Benwood 69kV</t>
  </si>
  <si>
    <t>Payne 69kV</t>
  </si>
  <si>
    <t>Astor – East Broad Street 138 kV</t>
  </si>
  <si>
    <t>Tiltonsville, Ohio</t>
  </si>
  <si>
    <t>Van Wert County, Ohio</t>
  </si>
  <si>
    <t>Allen County, Ohio</t>
  </si>
  <si>
    <t>North Strasburg, Ohio</t>
  </si>
  <si>
    <t>Licking County, OH</t>
  </si>
  <si>
    <t>Pickaway County Area, Ohio</t>
  </si>
  <si>
    <t>Tuscarawas &amp; Stark Counties, Ohio</t>
  </si>
  <si>
    <t>Troutville, VA Area</t>
  </si>
  <si>
    <t>Buchanan County, Virginia</t>
  </si>
  <si>
    <t>Boone-Bullittsville 69 KV</t>
  </si>
  <si>
    <t>Hodgenville - Magnolia 69kV</t>
  </si>
  <si>
    <t>Summersville - Magnolia 69kV</t>
  </si>
  <si>
    <t>Carroll County, Virginia</t>
  </si>
  <si>
    <t>Millers Creek</t>
  </si>
  <si>
    <t>Wayne County, West Virginia</t>
  </si>
  <si>
    <t>Mason County, WV</t>
  </si>
  <si>
    <t>East Bernstadt</t>
  </si>
  <si>
    <t>Nicholas County, WV</t>
  </si>
  <si>
    <t>Clay County, WV</t>
  </si>
  <si>
    <t>Clay/Nicholas County, WV</t>
  </si>
  <si>
    <t>Bristol, VA</t>
  </si>
  <si>
    <t>Danville, VA</t>
  </si>
  <si>
    <t>Leesville, VA Area</t>
  </si>
  <si>
    <t>Boyd County, KY</t>
  </si>
  <si>
    <t>138 kV Line 8604</t>
  </si>
  <si>
    <t>138 kV Line 0708</t>
  </si>
  <si>
    <t>North Bend</t>
  </si>
  <si>
    <t>Industrial Park  – Spy Run 34.5kV</t>
  </si>
  <si>
    <t>Wolf Lake 69kV Tap</t>
  </si>
  <si>
    <t>Noble County, IN</t>
  </si>
  <si>
    <t>Newtown</t>
  </si>
  <si>
    <t>Speedwell Road New Customer Load</t>
  </si>
  <si>
    <t>Taylorsville Distribution Substation</t>
  </si>
  <si>
    <t>North Bluffton 69kV Load Addition</t>
  </si>
  <si>
    <t>Three Links Jct. – Three Links 69kV</t>
  </si>
  <si>
    <t>Goddard - Charters 69 KV</t>
  </si>
  <si>
    <t>Beattyville - Tyner 69 KV</t>
  </si>
  <si>
    <t>Benton Harbor, MI</t>
  </si>
  <si>
    <t>Benton Harbor, Mi</t>
  </si>
  <si>
    <t>Fort Wayne, IN</t>
  </si>
  <si>
    <t>Cass County, MI</t>
  </si>
  <si>
    <t>Vicksburg , MI</t>
  </si>
  <si>
    <t>Franklin County, OH</t>
  </si>
  <si>
    <t>Marion, IN</t>
  </si>
  <si>
    <t>Indiana</t>
  </si>
  <si>
    <t>Muncie, IN</t>
  </si>
  <si>
    <t>Fairfield County, OH</t>
  </si>
  <si>
    <t>Canton, Ohio</t>
  </si>
  <si>
    <t>Clay Village 69 KV Tie</t>
  </si>
  <si>
    <t>Hancock, Ohio</t>
  </si>
  <si>
    <t>Headquarters - Murphysville 69 KV</t>
  </si>
  <si>
    <t>Peyton Store – Liberty Junction 69kV</t>
  </si>
  <si>
    <t>Guernesy County, Ohio</t>
  </si>
  <si>
    <t>Fremont, Ohio</t>
  </si>
  <si>
    <t>Lima, Ohio</t>
  </si>
  <si>
    <t>Defiance, Ohio</t>
  </si>
  <si>
    <t>Maytown Tap– Hot Mix Road Tap 69kV</t>
  </si>
  <si>
    <t>Washington &amp; Morgan Counties, Ohio</t>
  </si>
  <si>
    <t>KU Carrollton – Bedford 69kV</t>
  </si>
  <si>
    <t>George Washington-Kammer (Marshall County, WV)</t>
  </si>
  <si>
    <t>South Fork distribution station</t>
  </si>
  <si>
    <t>St. Clairsville, Ohio</t>
  </si>
  <si>
    <t>Natrium, West Virginia</t>
  </si>
  <si>
    <t>Smyth/Tazewell County, VA</t>
  </si>
  <si>
    <t>Boone County, WV</t>
  </si>
  <si>
    <t>Coshocton, Holmes, &amp; Wayne Counties, Ohio</t>
  </si>
  <si>
    <t>Lancaster Ohio</t>
  </si>
  <si>
    <t>Findlay, OH</t>
  </si>
  <si>
    <t>New Albany, OH</t>
  </si>
  <si>
    <t>Dover, Ohio</t>
  </si>
  <si>
    <t>Wooster, OH</t>
  </si>
  <si>
    <t>Marshall County, West Virginia</t>
  </si>
  <si>
    <t>New Customer Substation</t>
  </si>
  <si>
    <t>Sycamore Area</t>
  </si>
  <si>
    <t xml:space="preserve">Allenport – Frazier 138 kV Line | Frazier – Layton Junction 138 kV Line | Yukon – Smithton Tap 138 kV Line | Smithton Tap – Layton Junction 138 kV Line | Iron Bridge – Layton Junction 138 kV Line
</t>
  </si>
  <si>
    <t xml:space="preserve">Roxbury – Greene 138 kV Line | Greene – Letterkenny 138 kV Line | Letterkenny – Grand Point 138 kV Line
</t>
  </si>
  <si>
    <t>Burma – Piney 115 kV Line</t>
  </si>
  <si>
    <t xml:space="preserve">Cabot – Lawson Junction 138 kV Line | McCalmont – Lawson Junction 138 kV Line | Fawn – Lawson Junction 138 kV Line
</t>
  </si>
  <si>
    <t xml:space="preserve">Charleroi – Union Junction 138 kV Line | Mitchell – Union Junction 138 kV Line | Peters – Union Junction 138 kV Line
</t>
  </si>
  <si>
    <t xml:space="preserve">Gordon – Lagonda 138 kV Line | Lagona – Windsor 138 kV Line 
</t>
  </si>
  <si>
    <t>Butler - Karns City - Kissinger Junction 138 kV Line</t>
  </si>
  <si>
    <t>Blairsville East – Social Hall 138 kV Line</t>
  </si>
  <si>
    <t xml:space="preserve">Karns City – Kissinger Junction 138 kV Line | Armstrong – Kissinger Junction 138 kV Line | Burma – Kissinger Junction 138 kV Line
</t>
  </si>
  <si>
    <t>Rider - Weston 138 kV Line</t>
  </si>
  <si>
    <t>Doubs - Goose Creek 500 kV</t>
  </si>
  <si>
    <t xml:space="preserve">Sand Fork, Weston, Vens Run 138 kV </t>
  </si>
  <si>
    <t>Gore Substation</t>
  </si>
  <si>
    <t>Potomac Edison</t>
  </si>
  <si>
    <t>Oak Grove – Parkersburg 138 kV Line</t>
  </si>
  <si>
    <t>Belmont – Trissler 138 kV Line</t>
  </si>
  <si>
    <t>French Creek – Pickens 138 kV Line</t>
  </si>
  <si>
    <t>Buckhannon - Pruntytown 138 kV Line</t>
  </si>
  <si>
    <t>West Penn Power</t>
  </si>
  <si>
    <t>Buckhannon – Pruntytown 138 kV Line – New Customer</t>
  </si>
  <si>
    <t>NLMK 138/69 kV Substation</t>
  </si>
  <si>
    <t>Fowles and Pleasant Valley 138 kV Substation - Need</t>
  </si>
  <si>
    <t>Magellen</t>
  </si>
  <si>
    <t>Marusy</t>
  </si>
  <si>
    <t>Boardman - Sammis 138</t>
  </si>
  <si>
    <t>Abbe - Johnson #1</t>
  </si>
  <si>
    <t>East Akron 138 kV</t>
  </si>
  <si>
    <t>Barberton 138 kV</t>
  </si>
  <si>
    <t>Boardman - Lowellville 69 kV</t>
  </si>
  <si>
    <t>Cedar Street - New Castle 138 kV</t>
  </si>
  <si>
    <t>Ford Rd</t>
  </si>
  <si>
    <t>Gallion 138/69</t>
  </si>
  <si>
    <t>Masury-Maysville 138</t>
  </si>
  <si>
    <t>Babb</t>
  </si>
  <si>
    <t>Highland-Mahnningside 138</t>
  </si>
  <si>
    <t>Highland-GM Lordstown</t>
  </si>
  <si>
    <t>Dale - West Canton 138</t>
  </si>
  <si>
    <t>Dale-South Akron 138</t>
  </si>
  <si>
    <t>Avery-Shinrock 138</t>
  </si>
  <si>
    <t>Central-Packard 138</t>
  </si>
  <si>
    <t>Wauseon-Delta 138</t>
  </si>
  <si>
    <t xml:space="preserve">Eastlake-Lloyd 138  </t>
  </si>
  <si>
    <t>Cardington 138</t>
  </si>
  <si>
    <t>Brookside-Longview East 138</t>
  </si>
  <si>
    <t>Hanna - West Ravenna 138</t>
  </si>
  <si>
    <t>Midway - Richand - Wauseon</t>
  </si>
  <si>
    <t>Napoleon-Richland-Stryker</t>
  </si>
  <si>
    <t>Napoleon-Richland-Stryker tap</t>
  </si>
  <si>
    <t>Maysville - Mcdowell 69</t>
  </si>
  <si>
    <t>Dilsworth-Maysville 69</t>
  </si>
  <si>
    <t>Bluebell - Knox 69</t>
  </si>
  <si>
    <t>Lincoln Park</t>
  </si>
  <si>
    <t>Victoria Rd</t>
  </si>
  <si>
    <t>Henrietta-Johnson 69</t>
  </si>
  <si>
    <t>Sharon 69</t>
  </si>
  <si>
    <t>East Archbold-Stryker 69 kV New Customer</t>
  </si>
  <si>
    <t>Lawrence County, OH</t>
  </si>
  <si>
    <t>Brilliant, Ohio</t>
  </si>
  <si>
    <t>Leroy Center - Mayfield Q2 138 kV Line</t>
  </si>
  <si>
    <t>Leroy Center - Mayfield Q3 138 kV Line</t>
  </si>
  <si>
    <t>Delta – Wauseon 138 kV New Customer</t>
  </si>
  <si>
    <t>Customer in Hoffman Estates</t>
  </si>
  <si>
    <t>Dowling – Lemoyne 138 kV Line - New Customer</t>
  </si>
  <si>
    <t>Lisle Transformer 83</t>
  </si>
  <si>
    <t>Itasca</t>
  </si>
  <si>
    <t>Elmhurst</t>
  </si>
  <si>
    <t>McCook</t>
  </si>
  <si>
    <t>Line 15508</t>
  </si>
  <si>
    <t>Lines 0905/0906</t>
  </si>
  <si>
    <t>New Customer in Dekalb area</t>
  </si>
  <si>
    <t>Kincaid SPS</t>
  </si>
  <si>
    <t>Bellwood</t>
  </si>
  <si>
    <t>Load Addition in Burr Ridge Area</t>
  </si>
  <si>
    <t>New Customer in Rochelle Area</t>
  </si>
  <si>
    <t>138 kV BT 1-2 at ESS J310</t>
  </si>
  <si>
    <t>GM Powertrain – Jackman 138 kV Line</t>
  </si>
  <si>
    <t>West Akron Transfer Breaker B-22</t>
  </si>
  <si>
    <t>Monroe Township, Ohio</t>
  </si>
  <si>
    <t>Sidney, Ohio</t>
  </si>
  <si>
    <t>Russia, Ohio</t>
  </si>
  <si>
    <t>Jasper, Ohio</t>
  </si>
  <si>
    <t>Octa, Ohio</t>
  </si>
  <si>
    <t>Jackson Center, Ohio</t>
  </si>
  <si>
    <t>North Dayton Zone</t>
  </si>
  <si>
    <t>Russells Point, Ohio</t>
  </si>
  <si>
    <t>Fayette County, Ohio</t>
  </si>
  <si>
    <t>Dayton, Ohio</t>
  </si>
  <si>
    <t>Preble &amp; Montgomery County, Ohio</t>
  </si>
  <si>
    <t>Eastlake 138 kV Substation</t>
  </si>
  <si>
    <t>Auglaize County, Ohio</t>
  </si>
  <si>
    <t>AES Ohio Transmission Zone</t>
  </si>
  <si>
    <t>Lloyd Substation</t>
  </si>
  <si>
    <t>Summerside</t>
  </si>
  <si>
    <t>Seward</t>
  </si>
  <si>
    <t>Brewer</t>
  </si>
  <si>
    <t>Clearcreek</t>
  </si>
  <si>
    <t>Central</t>
  </si>
  <si>
    <t>Half Acre</t>
  </si>
  <si>
    <t>Fairfield-Nilles</t>
  </si>
  <si>
    <t>Preble County, Ohio</t>
  </si>
  <si>
    <t>Greentree</t>
  </si>
  <si>
    <t>Enterprise 230 kV Delivery – Add 3rd TX – DEV</t>
  </si>
  <si>
    <t>Poland Road 230kV Delivery- Add 4th TX - DEV</t>
  </si>
  <si>
    <t>Brickyard 230kV Delivery - DEV</t>
  </si>
  <si>
    <t>Poland Road 230kV Delivery- Add 5th TX - DEV</t>
  </si>
  <si>
    <t>Coleman Creek 115kV DP - MEC</t>
  </si>
  <si>
    <t>Dawsons Crossroads 115kV Delivery - DEV</t>
  </si>
  <si>
    <t>Lexington TX#4 Replacement - DEV</t>
  </si>
  <si>
    <t>Gordonsville TX#3 Replacement - DEV</t>
  </si>
  <si>
    <t>Cloverhill 230kV Delivery- Add 3rd TX - DEV</t>
  </si>
  <si>
    <t>Aviator Substation</t>
  </si>
  <si>
    <t>North Anna Station 500kV Breaker Replacements</t>
  </si>
  <si>
    <t>Davis Substation</t>
  </si>
  <si>
    <t>Waugh Chapel</t>
  </si>
  <si>
    <t xml:space="preserve"> Raphael Road</t>
  </si>
  <si>
    <t>Monroeville, PA</t>
  </si>
  <si>
    <t>Pittsburgh, PA</t>
  </si>
  <si>
    <t>Springdale, PA</t>
  </si>
  <si>
    <t>Cincinnati/Northern KY Airport Area Customer Service</t>
  </si>
  <si>
    <t>Preeble County, Ohio</t>
  </si>
  <si>
    <t>Charleston, WV</t>
  </si>
  <si>
    <t>Christiansburg, VA</t>
  </si>
  <si>
    <t>Decker 69kV Load Addition</t>
  </si>
  <si>
    <t>Holmesville, Ohio</t>
  </si>
  <si>
    <t>Lees Lick</t>
  </si>
  <si>
    <t>South Bend - New Carlisle 138kV</t>
  </si>
  <si>
    <t>New Carlisle – Maple 138kV</t>
  </si>
  <si>
    <t>Lincoln 138/69/34.5kV</t>
  </si>
  <si>
    <t>Lakeside, MI</t>
  </si>
  <si>
    <t>Dowagiac, MI Area</t>
  </si>
  <si>
    <t>Mark Center SW</t>
  </si>
  <si>
    <t>Richland, Ohio</t>
  </si>
  <si>
    <t>Dahl Road New Customer Load</t>
  </si>
  <si>
    <t>Granite</t>
  </si>
  <si>
    <t>Harford-Perryman</t>
  </si>
  <si>
    <t>Riverside substation</t>
  </si>
  <si>
    <t>Emilie #8 230/138kV transformer</t>
  </si>
  <si>
    <t>Shelocta 230 kV bus</t>
  </si>
  <si>
    <t>Cinnaminson and Levittown stations</t>
  </si>
  <si>
    <t>Portland 230/115 kV #3 Transformer</t>
  </si>
  <si>
    <t>Alburtis substation</t>
  </si>
  <si>
    <t xml:space="preserve">Jackson #4 230/115 kV Transformer </t>
  </si>
  <si>
    <t>Hooversville #3 230/115 kV Transformer</t>
  </si>
  <si>
    <t>Erie West #1 345/115 kV Transformer</t>
  </si>
  <si>
    <t xml:space="preserve">Altoona #1 230-46 kV Transformer </t>
  </si>
  <si>
    <t xml:space="preserve">Altoona #2 230-46 kV Transformer </t>
  </si>
  <si>
    <t>Hooversville  - Tower 51 115 kV Line</t>
  </si>
  <si>
    <t xml:space="preserve">Morgan Street – Franklin Tap - Air Products – Geneva  115 kV </t>
  </si>
  <si>
    <t>Blairsville East – Social Hall 138 kV</t>
  </si>
  <si>
    <t>Western Essex County Area</t>
  </si>
  <si>
    <t>NEET MA</t>
  </si>
  <si>
    <t>Collinsville</t>
  </si>
  <si>
    <t xml:space="preserve">Whitpain[PECO] – Bucksmont[PPL] </t>
  </si>
  <si>
    <t>Whitpain – Jarrett</t>
  </si>
  <si>
    <t>Somerset – Ralphton - Hooversville  115 kV Line</t>
  </si>
  <si>
    <t>South Hamburg – Leesport – North Temple 69 kV line</t>
  </si>
  <si>
    <t>North Hanover 115 kV substation</t>
  </si>
  <si>
    <t>Manor-Millwood 230kV &amp; Face Rock-Millwood 1 69kV</t>
  </si>
  <si>
    <t>Sunbury-Milton 230kV &amp; Sunbury-Milton 69kV</t>
  </si>
  <si>
    <t>South Akron-Millwood 230kV &amp; Millwood-Strasburg tie 69kV</t>
  </si>
  <si>
    <t>Germantown 115 kV substation</t>
  </si>
  <si>
    <t>Erie South – GESG Tap - Gore Junction  &amp; Green Garden  115 kV Line</t>
  </si>
  <si>
    <t>Koonsville 66kV/13kV Substation</t>
  </si>
  <si>
    <t xml:space="preserve">Mt. Pleasant to Townsend 138 kV line </t>
  </si>
  <si>
    <t>Raystown – McConnellstown 46 kV</t>
  </si>
  <si>
    <t>North Boyertown – West Boyertown 69 kV line terminal equipment</t>
  </si>
  <si>
    <t>McCook 138 kV</t>
  </si>
  <si>
    <t>McCook Transformers</t>
  </si>
  <si>
    <t>North Columbus, OH</t>
  </si>
  <si>
    <t>Plain City, Ohio</t>
  </si>
  <si>
    <t>Mt Perry, Ohio</t>
  </si>
  <si>
    <t>East Liverpool, Ohio</t>
  </si>
  <si>
    <t>Coshocton, OH</t>
  </si>
  <si>
    <t>Carlisle-Poasttown</t>
  </si>
  <si>
    <t>Maysville 69 kV Area</t>
  </si>
  <si>
    <t>Shenango 345/138 kV Transformers No. 1 and No. 2</t>
  </si>
  <si>
    <t>Relay Misoperation Projects</t>
  </si>
  <si>
    <t>Medina/Seville Area</t>
  </si>
  <si>
    <t>Plain City, OH</t>
  </si>
  <si>
    <t>Bellaire, Ohio</t>
  </si>
  <si>
    <t>Fostoria, Ohio</t>
  </si>
  <si>
    <r>
      <t xml:space="preserve"> </t>
    </r>
    <r>
      <rPr>
        <sz val="11"/>
        <color rgb="FF000000"/>
        <rFont val="Calibri"/>
        <family val="2"/>
        <scheme val="minor"/>
      </rPr>
      <t>London-Tangy 138 kV New Customer</t>
    </r>
  </si>
  <si>
    <r>
      <t xml:space="preserve"> </t>
    </r>
    <r>
      <rPr>
        <sz val="10"/>
        <color rgb="FF000000"/>
        <rFont val="Calibri"/>
        <family val="2"/>
        <scheme val="minor"/>
      </rPr>
      <t>Cedar St – Frisco #1 69 kV New Customer</t>
    </r>
  </si>
  <si>
    <r>
      <t xml:space="preserve"> </t>
    </r>
    <r>
      <rPr>
        <sz val="10"/>
        <color rgb="FF000000"/>
        <rFont val="Calibri"/>
        <family val="2"/>
        <scheme val="minor"/>
      </rPr>
      <t>Delta – Wauseon 138 kV New Customer</t>
    </r>
  </si>
  <si>
    <t>Project Description</t>
  </si>
  <si>
    <t>Customer proposed facility adding a 30MW load in the Repauno, NJ area. Distribution infrastructure in the area cannot adequately accommodate this load. Current Load: 0 MW Proposed 2023 Load: 30 MW</t>
  </si>
  <si>
    <t>Beckett Substation is currently configured as two (2)
tapped 69/12kV transformers off the 69kV
Churchtown-Paulsboro line with no high side
breakers. Beckett Substation has experienced six (6)
bus interruptions since 2018</t>
  </si>
  <si>
    <t xml:space="preserve">Wythe 138/69 kV transformer has experienced thermal through fault events, mostly in excess of 700°C, have led to numerous overheating events, steady increases in gasses including high levels of ethylene and ethane, and carbonization of the insulating paper. The oil’s interfacial tension is showing signs of sludge beginning to form due to the carbonization created contaminants. In addition, the moisture content is beginning to climb which has not yet been reflected in a drop in dielectric strength. Wythe circuit breaker F is an FK type oil filled breaker. Oil filled breakers have much more maintenance required due to oil handling that their modern, SF6 counterparts do not require. The FK-439-115-3500-3 is no longer vendor supported and is 1 of 2 remaining on the AEP system, making spare parts difficult or impossible to acquire.  Wythe circuit breaker M is a CF type oil filled breaker. Oil filled breakers have much more maintenance required due to oil handling that their modern, SF6 counterparts do not require. This particular unit has a recorded malfunction related to a broken S.S. line on the maintenance valve and pressure switches.
Byllesby circuit breakers B and D are oil filled breakers manufactured in 1952 and 1965 respectively.  Both breakers have exceeded the designed number of fault operations (10). These breakers are GE FK type oil breakers with no oil containment.  The GE FK type breakers are known to have an internal operating mechanism that are prone to high failure rates. 
Galax circuit breakers G, F, and H are all GE FK type oil breakers with no oil containment.  The GE FK type breakers are known to have an internal operating mechanism that are prone to high failure rates.  Circuit Breakers G, F, and H are all approximately 50 years old and have exceeded the designed number of fault operations (10). 
Jubal Early 138/69kV Transformer has reoccurring bushing damage, dielectric strength breakdown (insulation breakdown) and short circuit breakdown (due to fault events). Recent test reports show oil interfacial tension to be below the minimum acceptable level for a unit of this voltage class. Reduction in oil interfacial tension is related to oil contamination and presence of oxidation byproducts in the oil.
</t>
  </si>
  <si>
    <t>Columbia Station
Circuit Breakers J 69kV
Vintage 1968 
GE FKA type oil-filled breakers – without oil containment 
Fault operations: CB A(95) – Recommended (10) 
Trip coil failure
Spring charging motor failure
Gateway Station
Circuit Breaker E 69kV
1975 vintage
GE FKA type oil-filled breakers – without oil containment 
Fault operations: CB E(49) – Recommended (10) 
Three documented instances of breaker failing to close</t>
  </si>
  <si>
    <t>Deer Creek 34.5kV • Breakers “K”, “F”, “M”, “H”, “V”, “W” • 1949-62 vintage FK oil breakers without containment • Fault Operations: CB K(9) CB F(1) CB M(17) CB H(16) CB V(5) CB W(1) - Recommended(10) • CB W is over the recommended amount of switching operations.</t>
  </si>
  <si>
    <t>Hummel Creek 34.5kV • Breakers “L” and “M” • 1949-1950 vintage FK oil breaker without containment • Fault Operations: CB M(33)– Recommended(10)</t>
  </si>
  <si>
    <t>The Ohio Valley Electric Corporation (OVEC) and the US Department of Energy (DOE) are in the process of terminating their connection at Don Marquis. The DOE has informed AEP of its intention to retire its X-530 Substation, adjacent to AEP’s Don Marquis Substation and has requested a new delivery point from AEP at the same location. The new load is anticipated to peak near 38MW.</t>
  </si>
  <si>
    <t>There is 1.27 miles of 1/0 Copper and 2.58 miles of 1/0 ACSR conductor on the 69 kV system in the Upper Sandusky area.
There are 10 open conditions on the Arlington – Dunkirk 34.5 kV line (~ 7.29 miles) &amp; 29 open conditions on the Forest – South Berwick 69 kV line (~27.6 miles).
There is a three-terminal hard tap just west of Hurd Switch.
South Carey Switch and North Wharton Switch are both three-terminal lines.
West Crawford Switch and Hurd Switch are set in an N.O. position to prevent thermal overloads.
The City of Carey has reliability concerns, where both feeds to the city can be lost for a single outage.
Hancock-Wood Co-op has reliability and maintenance concerns due to radial loads at Arlington and Blanchard Stations.  
Arlington – Dunkirk Circuit:
Peak Load Impact: 6.57 MW
CMI (2015 – 2018): 162,840
Forest – South Berwick Circuit:
Peak Load Impact: 7.68 MW
CMI (2015 – 2018): 1,713</t>
  </si>
  <si>
    <r>
      <t xml:space="preserve">A customer has requested new service west of Cameron, West Virginia.
The forecasted peak demand is 30 MW initially, with long-term prospects
of 90 MW.
With the addition of this customer load, </t>
    </r>
    <r>
      <rPr>
        <strike/>
        <sz val="11"/>
        <color theme="1"/>
        <rFont val="Calibri"/>
        <family val="2"/>
        <scheme val="minor"/>
      </rPr>
      <t>plus the new customer load on
S2097 (AEP-2019-OH006)</t>
    </r>
    <r>
      <rPr>
        <sz val="11"/>
        <color theme="1"/>
        <rFont val="Calibri"/>
        <family val="2"/>
        <scheme val="minor"/>
      </rPr>
      <t xml:space="preserve">, the Wayman-Gosney-Nauvoo Ridge 138kV
radial line has an MVA-mile demand of </t>
    </r>
    <r>
      <rPr>
        <strike/>
        <sz val="11"/>
        <color theme="1"/>
        <rFont val="Calibri"/>
        <family val="2"/>
        <scheme val="minor"/>
      </rPr>
      <t>1142</t>
    </r>
    <r>
      <rPr>
        <sz val="11"/>
        <color theme="1"/>
        <rFont val="Calibri"/>
        <family val="2"/>
        <scheme val="minor"/>
      </rPr>
      <t xml:space="preserve"> 896, far exceeding AEP’s
guideline of 75 MVA-miles. The MVA-mile demand that exists today on
the Wayman-Gosney Hill 138kV circuit is 313 without any new load
additions. After additional DNH study by PJM, a generation deliverability
overload was found at Gosney Hill 138kV station on the Gosney Hill- Nauvoo Ridge 138 kV line for loss of the Kammer-Panhandle 500 kV line
and the Kammer 765/500 kV transformer ('AEP_P1- 3_#8975_05KAMMER 765_200‘, 'AEP_P1-2_500-1‘).</t>
    </r>
  </si>
  <si>
    <t xml:space="preserve">Cumberland Station
34.5 kV Circuit breakers A, B, and N
FK type oil breakers. (1956, 1956, and 1954 vintage)
These are oil breakers that are difficult to maintain due to the required oil handling. There is an increased potential for oil spills during routine maintenance and failures with these types of breakers.
Other drivers include damage to bushings and an excessive number of fault operations exceeding the manufacturer’s recommendations.
Have experienced 40, 34, and 15 fault operations respectively. The manufacturer’s recommendation for this type of breaker is 10.
S&amp;C Circuit Switcher ‘AA’
No gas monitor, sister units on the AEP system have a history of gas loss, interrupter failures, and operating mechanism failures.
</t>
  </si>
  <si>
    <t>A siting assessment has been requested for establishing a new distribution station in anticipation of a future industrial customer(s) located at the Southern Virginia Mega Site at Berry Hill. • Part of the VA House Bill 1840 (HB1840) (Electric</t>
  </si>
  <si>
    <t>Robison Park – South Hicksville 69kV Line (~27 Miles)
1967 vintage wood cross arm construction. 
There are currently 56 open conditions on this line with majority (94%) being structure issues. The O&amp;M cost of the line is expected to increase as the age of the line increases. 
4/0 ASCR conductor with horizontal post type porcelain insulators.
CMI: 526,269
Forced Momentary Outages: 6
Forced Permanent Outages: 5
St Joe Tap 69kV Line (~0.6 Miles)
1967 vintage wood cross arm construction 
There are currently 3 open conditions on this line. The O&amp;M cost of the line is expected to increase as the age of the line increases. 
St. Joe is radially served out of Robison Park – South Hicksville 69kV Line and it is susceptible to single event outages.
It occasional encounter floodwaters of Bear Creek that leave some of the existing poles inaccessible.
St. Joe Tap Switch 
The Switch has accessibility challenges due to St. Joseph River floodwaters.</t>
  </si>
  <si>
    <t>Anthony – Harvest Park No.2 34kV Line (~2.5 Miles)
• 1930’s vintage wood crossarm construction
• There are currently 14 open conditions on this line with majority being structure issues.
The O&amp;M cost of the line is expected to increase as the age of the line increases.
Anthony 34kV station
• Breakers H, Q, D, C &amp; A 34kV
• 1970 vintage FK Oil breakers
• Fault Operations: H(21), A(12) – Recommended(10)
• Oil filled breakers have much more maintenance required due to oil handling that
their modern, vacuum counterparts do not require. Finding spare parts for these
units is difficult or impossible, and these models are no longer vendor supported
Harvest Park 34kV station
• Breakers S, N, A &amp; B 34kV
• 1962 vintage FK Oil breakers S, N &amp; B
• 1956 vintage FK Oil breakers B
• Fault Operations: A(49) – Recommended(10)
• Oil filled breakers have much more maintenance required due to oil handling that
their modern, vacuum counterparts do not require. Finding spare parts for these
units is difficult or impossible, and these models are no longer vendor supported</t>
  </si>
  <si>
    <t>Lincoln 138/69/34.5kV Station
• I&amp;M Distribution has requested a new delivery point at
Lincoln station.
• There is currently a three terminal line outside Lincoln station
that connects Anthony, Lincoln and Robison Park. AEP has
been addressing these three terminal lines when feasible.</t>
  </si>
  <si>
    <t xml:space="preserve">Sullivan 765/345kV Station 
765kV CB A2
The Sullivan CB A2 is an ELF-SL8-4 Type SF6 breaker. 
As of September 2019 there are 9 of these breakers remaining in AEP’s system including CB A at this station which just recently failed under AEP-2019-IM036. 
Since 2002, there have been 16 documented issues with the 9 remaining breakers dealing primarily with compressor failures and failure to open/reclose. </t>
  </si>
  <si>
    <t xml:space="preserve">Sullivan 765/345kV Station
765kV CB A2
• The Sullivan CB A2 is an ELF-SL8-4 Type SF6 breaker.
• As of September 2019 there are 9 of these breakers remaining in AEP’s
system including CB A at this station which just recently failed under AEP2019-IM036.
• Since 2002, there have been 16 documented issues with the 9 remaining
breakers dealing primarily with compressor failures and failure to
open/reclose. </t>
  </si>
  <si>
    <t xml:space="preserve">Rockport 765kV Station
765kV CB’s A, B, B1, B2, C and C2
• These Rockport CB’s are ELF-SL8-4 Type SF6 breakers.
• As of September 2019 there are 9 of these breakers remaining in AEP’s
system including CB A at Sullivan station which just recently failed under
AEP-2019-IM036.
• Since 2002, there have been 16 documented issues with the 9 remaining
breakers dealing primarily with compressor failures and failure to
open/reclose. </t>
  </si>
  <si>
    <t>Lincoln – Tillman 69kV Line (~13 Miles) • 1968 vintage wood crossarm construction with 4/0 ACSR • Currently 102 of the 306 structures have at least one open condition on this line including broken, corroded, cracked, rotting, leaning, split or damaged crossarms and poles; • Currently fails to meet NESC Grade B, AEP Structural Strength requirements, AEP CIFO standards nor minimum leakage distance requirements • ~2.9 miles are legacy crossarm cap and pin style construction</t>
  </si>
  <si>
    <t>The Philo-Newcomerstown 138kV transmission line section is 33 miles long, originally constructed in 1923. The vast majority of the structures are still original, as well as the six-wired 336 ACSR conductor, insulators, and hardware. This line is made up of several circuits connected between Muskingum River and Newcomerstown stations.
Insulator assemblies are showing corrosion and deterioration, which could lead to additional failures and safety concerns.
There have been 1.4 million customer-minutes-of-interruption (CMI) over the 2008-2018 time period. 
This line has experienced 8 momentary outages and 3 sustained outages over the past 10 years.
The East New Concord Station is connected via a hard tap (no sectionalizing switches present).  Lack of sectionalizing requires a substation outage whenever maintenance or emergency repairs are performed on either side of the 138kV tap.</t>
  </si>
  <si>
    <t xml:space="preserve">South Central Power is requesting a new 69 kV delivery point at Paint Creek to alleviate several highly loaded distribution circuits out of SCP’s Anderson &amp; Budd Co. stations.  
Peak load:12MW (Winter)
Requested ISD September 1, 2020
</t>
  </si>
  <si>
    <t>AEP is proposing to implement a ratings methodology change whereby single element open ratings would be applied to all facilities as part of their overall rating. This is to avoid any compliance violations of FAC-008 and TOP standards in case a breaker is opened. AEP’s historic practice was to apply a 2x multiplier to any facilities that connected in a configuration where flow could split between two paths in a station. This practice has been eliminated for any new facilities being constructed. AEP has maintained a list of facilities that continue to operate with a 2x multiplier on them pending future analysis and/or projects to address them. For the 2025 RTEP analysis, AEP worked with PJM to apply single multiplier ratings to all facilities on the system. There were four lines that were flagged in the 2025 analysis that show potential violations. Muskingum-Waterford 345 kV line. Jefferson-Clifty Creek 345 kV line. East Lima 345/138 kV transformer. Olive-New Carlisle 138 kV line (flagged in market efficiency analysis). AEP is proposing to address these needs in order to eliminate the exceptions and apply all single element open ratings in our future cases and in real time operations to comply with the request from PJM Operations and Planning. Once the flow enters the string, the flow is assumed to split 50/50 between the connected string elements. AEP’s historic practice was to apply a 2x multiplier for all elements in this portion of the branch definition (blue outline). When either breaker A1 or A is opened, the flow is forced through only one portion of the string. By changing the methodology, the ratings application will become consistent across all elements and branches. Because these are considered as part of a ratings methodology change, the future analysis was used to flag facilities where overloads may occur because of this change. AEP will propose supplemental projects to address the facilities of concern and will continue to apply the 2x multiplier exception until a project to replace the equipment driving the future overload is in service.</t>
  </si>
  <si>
    <t>Pax Branch – Toms Fork 46 kV line (~17.4 miles) • Majority of the circuit is constructed with wood structures varying in age from 49- 106 years old. The circuit also contains some lattice structures that are 50 years old. 85% of the line is constructed with 1950s wood. • 55% of the structures on the line have conditions • Steel structures show evidence of corrosion on arms and braces as well as hardware rusting • Wood structures show evidence of rot, split, and woodpecker damage. • The line is insulated with 4-bell porcelain insulators originally installed in 1915 and do not meet current AEP standards for CIFO and minimum leakage distance requirements • Approximately 70% of the line conductor is from 1915. • Static wire is 104 years old and does not comply with the current material standards. • Since 2014, the circuit experienced 8 momentary and 27 permanent outages.</t>
  </si>
  <si>
    <t>APCO Distribution has requested a new distribution station located in Fayetteville, West Virginia. Summer projected load 11 MVA Winter projected load 13 MVA</t>
  </si>
  <si>
    <t>Station Name: Glen Lyn Circuit Breakers A, B, D, G, L &amp; N (138 KV) Concerns: • All of these breakers are 63 years old, oil filled without oil containment; oil filled breakers pose significant environmental risk associated with oil handling and leaks. • Breakers A, B, D, L have experienced 55, 62, 11, 31 fault operations, respectively —exceeding manufacturer’s recommended number of 10. • Breakers A, B, D, G, and N are 5 of only 11 in the FGK-138-10000-3 model family remaining on the AEP system. • Breaker L is 1 of 4 in the FGK-138-10000-7Y model family remaining on the AEP system. AEP Transmission Zone: Supplemental Giles County, Virginia Kenna Glen Lyn SRRTEP-Western – AEP Supplemental 01/17/2020 6 Station (continued) Circuit Breakers AA, AC, AF (34 KV) Concerns: • All of these breakers are oil filled without oil containment; oil filled breakers pose significant environmental risk associated with oil handling and leaks. • CB AA is 71 years old, and is 1 of only 22 in the FK-339-1000 model family remaining on the AEP system. It has experienced 37 fault operations — exceeding manufacturer’s recommended number of 10. • CB AC is 42 years old, and is 1 of only 9 in the FK-439-34.5-1000-1 model family remaining on the AEP system. It has experienced 47 fault operations — exceeding manufacturer’s recommended number of 10. • CB AF is 71 years old, and is 1 of only 10 in the FK-339-1000-2 model family remaining on the AEP system. Circuit Switchers BB, CC, DD &amp; P (138 KV) Concerns • CSs BB, CC, &amp; DD are 40 years old. These circuit switchers belong to Mark V-138 model. There are numerous malfunction records on these units at Glen Lyn related to broken or malfunctioning operation counters. Failed operational components including high contact resistance, gas loss, and interrupter failure represent half of these malfunctions. Parts are expensive, especially because interrupters can only be replaced, not repaired, as they are hermetically sealed. • CS DD has experienced 55 fault operations —exceeding manufacturer’s recommended number of 10 during its in-service life. • CS P has experienced 235 fault operations —exceeding manufacturer’s recommended number of 10 during its in-service life. • There are a total of 5 malfunction records since 2002 for CS CC and DD relating (combined) to loss of SF6. AEP Transmission Zone: Supplemental Giles County, Virginia Kenna Glen Lyn SRRTEP-Western – AEP Supplemental 01/17/2020 7 Station (continued) Other station Specific equipment concerns: • Notable steel member corrosion existing on the 138 kV bay structures constructed in 1944. • All circuit breakers and circuit switchers foundations, along with station steel present concrete spalling and significant signs of deterioration beyond repair. • Lower elevation levels in the station yard are in the 100-year flood plain of the nearby New River. • No HVAC in 34.5 kV building reducing the life of digital equipment. Roof leaks in 34.5 kV building due to age and deterioration. 34.5 kV control house has only one entrance which does not meet current fire hazard protection standards. • Asbestos and lead paint in both of the control buildings. • The side of the fence has considerable corrosion and has an elevated risk of a slide occurring. • The current station access limits vehicle accessibility and is hazardous due to proximity to the neighboring railroad crossing. Accessibility constraints make repairs very difficult and increase outage time. Relay concerns: • Currently, 81 of the 115 are in need of replacement. There are 71 electromechanical and 10 static type relays which have significant limitations with regards to spare part availability and fault data collection and retention in addition to lack of vendor support. • There are 12 microprocessor based relays commissioned in from 1997 to 2008 with unsupported firmware. Two of the microprocessor relays have been previously identified to be replaced due to their elevated risk of failure in addition to obsolescence, lack of vendor support, and being out of warranty.</t>
  </si>
  <si>
    <t>Sullivan Gardens - Walters 138 KV (installed in 1927) • Length: 59.93 Miles • Original Construction Type: Lattice Steel • Original Conductor Type: 250,000 CM COPPER 12 • Momentary/Permanent Outages: 54/9 (5 years) • Total structure count: 448 • Number of open conditions: 91 – Open conditions include: burnt conductor, broken shield wire, broken hardware, structure rust. • Unique structure count with open conditions: 88 (20%) • Additional Info: N/A</t>
  </si>
  <si>
    <t>Broadford — Wolf Hills 138 KV (~26 miles installed in the 1920’s, ~5.5 miles installed in the 1960’s) • Length: 31.54 Miles • Original Construction Type: Lattice Steel • Original Conductor Type: 82.5% 397.5 CM ACSR 30/7, 15.2% 795 CM ACSR 45/7 • Momentary/Permanent Outages: 9/1 (5 years) • Total structure count: 144 • Number of open conditions: 12 – Open conditions include: broken conductor strands, broken/burnt insulators. • Unique structure count with open conditions: 6 (7%) • Additional Info: Insulator &amp; Hardware Corrosion: – Section Loss: The connecting elements including the tower attachment hole and the insulator hook have experienced serious section loss due to corrosion and wear. This loss of metal cross-section significantly reduces the capacity of the connection – Corrosion: The insulator caps and connecting hardware have experienced heavy to complete loss of galvanizing. When the protective galvanized coating is gone or significantly compromised the bare steel corrodes at an accelerated rate – Tower members with corrosion and damage. Lattice tower structures have little structural redundancy. A failure of one member of the structure will impact the integrity of the structure and may cause the entire tower to collapse.</t>
  </si>
  <si>
    <t>Ridgeway Station • 138/69 kV Transformer 2A • Manufactured in 1960 • Elevated levels of ethylene, CO2, and CO due to insulating paper breakdown. • The existing foundations for the transformer are wood tie foundations. Wood tie foundations cannot be patched or fixed like their concrete counterparts. • 138 kV Series Reactors #1, #2 and spare • Manufactured in 1944 • All of the Reactor 2 units are showing reduced interfacial tension levels in the oil, indicating the beginnings of sludge generation. There are leaks on Reactor 2 Phase 2. The dielectric strength of the oil in the spare unit has continued to decline. • Reactor 1 Phase 2 has declining dielectric strength and rising moisture content. The reactor bushings are subject to leakage. The foundations are built with wood ties with signs of rot. • The spare unit has low interfacial tension on the oil, indicating contaminates and sludge in the oil itself. If needed, this unit would have impaired circulation and cooling capability. • None of the reactors have oil containment. AEP Transmission Zone: Supplemental Henry County, VA SRRTEP-Western – AEP Supplemental 02/21/2020 Ridgeway 4 Continued from previous slide … • Ridgeway Station • 138/34.5 kV Transformer 1 • Manufactured in 1972 • Increased acetylene levels due to through faults and increased moisture levels due to gasket leaks and insulating paper breakdown. • 138 kV circuit switchers U and V • CS-U manufactured in 1979, CS-V manufactured in 1974 • MARK V-138 model types lack a gas monitor and have a history of malfunction. Both of these circuit switcher models have presented AEP with a large amount of failures and mis-operations. • Relaying • Currently, 41 of the 61 relays (67% of all station relays) are electromechanical type which have significant limitations with regards to spare part availability and fault data collection and retention in addition to a lack of vendor support.</t>
  </si>
  <si>
    <t>Baileysville Station • 138 kV circuit breakers G, H, I, K, L and N are SF6 filled type breakers, the only 6 of this specific type on AEP’s system • Vintage 1980s • Limited manufacturer support • Obsolete parts that are not available for replacmeent. • 46 kV CS AA is an SF6 filled 2030-69 type circuit switcher • Vintage 1990s • S&amp;C 2030 circuit switcher has no gas monitor and sister units have a history of malfuncitons • 138 kV CS CC is an SF6 filled MARK V-138 type circuit switcher. • Vintage 1990s • This type of switcher have presented AEP with a large amount of failures and mis-operations. • Mark V family has no gas monitor • Currently 79% of the relays at Baileysville Station are in need of replacement • 28 electromechanical and 8 static type relays – These type of relays have limitations with regard to fault data collection and retention. • Capacitor Bank BB, vintage 1976, has blown fuses and defective cans. • The station has seen significant flooding; as recently as 2009 the entire station flooded. In 2001, the control house was flooded with 1.5 feet of water. • The station has insufficient room for safe ingress/egress and for accessing equipment around the station.</t>
  </si>
  <si>
    <t>Kentucky Power has requested a new 69kV Transmission delivery point in Siloam area with a projected load of 9 MW.</t>
  </si>
  <si>
    <t>Elwood 46kV Station: 46 kV Circuit Breakers A,B, and C • 1960’s vintage FZO-69-1500P type oil circuit breakers. • Fault Ops: CB A (33), CB B (83), and CB C (105 ). Recommended : 10 • Other drivers: damage to bushings, spare part availability, historical reliability, and lack of vendor support of the breakers. • There are 8 remaining FZO-69-1500P circuit breakers on the AEP system, including the 3 at this station. • 86% of the relays (36/42) at the station are electromechanical, which have significant limitations with regards to fault data collection and retention and have no spare part availability due to a lack vendor support.</t>
  </si>
  <si>
    <t xml:space="preserve">46 kV Circuit Breakers A,B, and C
1960’s vintage FZO-69-1500P type oil circuit breakers. 
Fault Ops: CB A (33), CB B (83), and CB C (105 ).  Recommended : 10 
Other drivers: damage to bushings, spare part availability, historical reliability, and lack of vendor support of the breakers.
There are 8 remaining FZO-69-1500P circuit breakers on the AEP system, including the 3 at this station. 
86% of the relays (36/42) at the station are electromechanical, which have significant limitations with regards to fault data collection and retention and have no spare part availability due to a lack vendor support. 
</t>
  </si>
  <si>
    <t>The 765/138 kV phase 1 transformer at Axton failed. The on-site spare unit was switched in. There is currently no spare at site to deal with any future failures.</t>
  </si>
  <si>
    <t xml:space="preserve">Beaver Creek – Elwood 46kV:
Original Install Date: 1930s vintage
Length of Line: ~10.48 mi
Total structure count: 60
Original Line Construction Type: Wood
Conductor Type: 336 ACSR
Momentary/Permanent Outages and Duration: 18 Momentary and 1 permanent Outage
CMI (last 5 years only): 269,070 minutes
Number of open conditions: 34 open conditions on 20 unique structures. 
Open conditions include crossarms and poles with rot top, woodpecker damage and leaning-in-line conditions.
</t>
  </si>
  <si>
    <t>Breaks– Dorton - Elwood 46kV: • Original Install Date: 1960s • Length of Line: ~26 mi • Total structure count: 135 • Original Line Construction Type: Wood • Conductor Type: 336 ACSR • Momentary/Permanent Outages and Duration: 38 momentary and 4 permanent • CMI (last 5 years only): 99,556 • Number of open conditions by type / defects / inspection failures: 191 open conditions on 74 unique structures • Open conditions include: Crossarms or braces with rot, woodpecker damage, and bowed conditions. • There is a three terminal line at Henry Clay substation</t>
  </si>
  <si>
    <t>Fort Robinson Station Circuit Breaker E (69 KV): – Circuit breaker E is 52 years old, CG/CF, oil filled type breaker without oil containment; oil filled breakers have much more maintenance required due to oil handling and spills can result in significant mitigation cost. – It has experienced 113 fault operations — exceeding manufacturer’s recommended number of 10. Circuit Breaker D (34.5 KV) Concerns: – Circuit breaker D is 36 years old, CG, oil filled without oil containment; oil filled breakers have much more maintenance required due to oil handling and spills can result in significant mitigation cost. – It has experienced 33 fault operations — exceeding manufacturer’s recommended number of 10. – CB D is 1 of only 27 remaining of the CG-48-72.5-31.5-1200 models on the AEP system. The manufacturer provides no support for the CF/CG/CGH/CH family of circuit breakers and spare parts are increasingly more difficult to obtain. This model has experienced major malfunctions associated with their OA-3 hydraulic mechanism, which includes low-pressure readings, hydraulic leaks, pump lockouts, and failure to shut off. Transformer 1 (138/69-34.5 KV) : – The current low side GOAB switch on the tertiary side of 1 Bank is incapable of load breaking. – MOAB/Ground SW configuration on the high side of the transformer. – Grounding bank is 48 years old with elevated levels of acetylene. This concentration of acetylene indicates excessive internal component decomposition due to arcing within the tank. Relay Concerns: – There are 33 electromechanical type relays (82% of all relays at the station) which have significant limitations with regards to fault data collection and retention. – There are 4 microprocessor based relays with unsupported firmware and lack of vendor support. Operations Concerns: – Fort Robinson Station is served off of the Nagel – Wolf Hills 138 kV circuit which is 39.11 miles long without CB sectionalizing</t>
  </si>
  <si>
    <t>Hill Station Circuit Breaker H (69 KV): – Circuit breaker H is 52 years old, CF model type, oil filled type breaker filled without oil containment; oil filled breakers have much more maintenance required due to oil handling and oil spills can result in significant mitigation cost. Spare parts for these units are difficult to impossible to procure. – 91 fault operations — exceeding manufacturer’s recommended number of 10. Circuit Switcher AA (69 KV): – Circuit switcher AA is 25 years old, 2030-69, SF6 type breaker. This type of circuit switcher has no gas monitor and sister units have a history of malfunctions, including gas loss, interrupter failures, and operating mechanism failures. Transformer 1 (138/69-34.5 KV) Concerns: – Transformer bank 1 is 63 years old with elevated levels of carbon dioxide and moisture and a decrease in dielectric strength. – The current MOAB/Ground SW configuration on the high side of the transformer Relays – 20 relays (53%) are of the electromechanical type which have limitations with regards to fault data collection and retention. – These relays lack vendor support and have no access to spare parts. Operations Concerns: – Hill Station is served off of the Clinch River – Nagle 138 kV circuit which is 41.61 miles long without CB sectionalizing.</t>
  </si>
  <si>
    <r>
      <t xml:space="preserve">Fort Robinson —Hill 69 KV (installed in 1970)
Length: </t>
    </r>
    <r>
      <rPr>
        <strike/>
        <sz val="11"/>
        <color theme="1"/>
        <rFont val="Calibri"/>
        <family val="2"/>
        <scheme val="minor"/>
      </rPr>
      <t xml:space="preserve">12.7 </t>
    </r>
    <r>
      <rPr>
        <sz val="11"/>
        <color theme="1"/>
        <rFont val="Calibri"/>
        <family val="2"/>
        <scheme val="minor"/>
      </rPr>
      <t xml:space="preserve">~14.2 Miles
Original Construction Type: Wood (86% original)
Original Conductor Type (91% original): 219.9 ACSR, 1/0 CU, 336 ACSR, 4/0 ACSR, and 556 ACSR
Momentary/Permanent Outages: 7 momentary, 8 permanent (5 years)
CMI: 5,721,762
Total structure count: </t>
    </r>
    <r>
      <rPr>
        <strike/>
        <sz val="11"/>
        <color theme="1"/>
        <rFont val="Calibri"/>
        <family val="2"/>
        <scheme val="minor"/>
      </rPr>
      <t>127</t>
    </r>
    <r>
      <rPr>
        <sz val="11"/>
        <color theme="1"/>
        <rFont val="Calibri"/>
        <family val="2"/>
        <scheme val="minor"/>
      </rPr>
      <t xml:space="preserve"> 213
Number of open conditions: 120
Open conditions include: broken conductor strands, broken/burnt insulators, split Bayonet, cracked X-Brace.
Unique structure count with open conditions: 95 (44%)
Additional Info:
There have been 5 weather related momentary outages, with 4 of those being attributed to lightning as well as 1 permanent outage. These lightning caused outages are indicative of insufficient shielding and/or insufficient grounding
Note: ~1.5 mile 1/0 Cu conductor section of the ~ 5 miles Fort Robinson – Moccasin Gap 69 KV line section will be addressed as part of  b3101</t>
    </r>
  </si>
  <si>
    <t>Apple Grove – Point Pleasant 69 kV (17 miles) • The line consists of mainly 1960s wood pole structures. The circuit utilizes steel lattice towers with grillage foundations on the Big Sandy River Crossing. • The circuit was originally installed in 1960, primarily with 4/0 ACSR conductor and 5-bell porcelain insulators. • Structures on the line failed to meet 2017 NESC Grade B loading criteria, failed to meet current AEP structural strength requirements, and failed to meet current ASCE structural strength requirements • The insulators do not meet current AEP standards for CIFO and minimum leakage distance requirements. • There are currently 79 structures (61% of the line) with at least one open condition • A total of 171 open conditions on the line, related to damaged/worn shield wires, rotted crossarms and poles, woodpecker damage, broken or burnt insulators. • Since 2014 there have been 6 momentary and 6 permanent outages on the circuit</t>
  </si>
  <si>
    <t>Lakin – Point Pleasant 69 kV (11 miles) • The line entirely consists of 1960s wood pole structures with 4-bell porcelain insulators • Line was originally installed in 1966, with a combination of 556 ACSR and 3/0 ACSR conductor • Structures on the line failed to meet 2017 NESC Grade B loading criteria, failed to meet current AEP structural strength requirements, and failed to meet current ASCE structural strength requirements • The insulators do not meet current AEP standards for CIFO and minimum leakage distance requirements. • There are currently 95 structures (86% of the line) with at least one open condition • A total of 222 open conditions on the line, related to damaged/worn shield wires, rotted crossarms and poles, woodpecker damage, broken or missing ground wire leads, broken or loose guys. • Since 2014 there have been 17 momentary and 7 permanent outages on the circuit</t>
  </si>
  <si>
    <t>Apple Grove Station • 69 kV circuit breaker L is an FK type oil filled breaker, without oil containment. • 1960s vintage • Oil filled breakers need more maintenance due to the oil handling required and oil spills can result in significant cost associated with environmental mitigations • The manufacturer does not provide support for this type of breaker and spare parts are increasingly more difficult to obtain. • 138/69 kV transformer bank #1 was manufactured in 1965 • Elevated moisture levels • Elevated Carbon Monoxide and Carbon Dioxide levels – Indicates abnormal paper insulation deterioration • In 2004 one fan was destroyed by a failed fan blade • Oil containment inspection indicates deficiencies in the existing containment • The bank is connected directly to the 138 kV bus with a high side MOAB switch. – This can cause a fault in the station to signal the remote end breakers to open which is a known safety hazard in legacy station designs. • 54 of the 66 relays (82% of all station relays) have needs associated with them • 51 are electromechanical type and 3 are static type which have significant limitations with regards to spare part availability and fault data collection/retention • Overlapping zones of protection in existing station configuration • Apple Grove – Point Pleasant 69 kV line terminates directly into the 69 kV bus</t>
  </si>
  <si>
    <t>Point Pleasant Station • 69 kV circuit breakers G and H are an CF type oil filled breaker, without oil containment. • 1968 vintage • Oil filled breakers need more maintenance due to the oil handling required • The manufacturer does not provide support for this type of breaker and spare parts not available. • Oil spills can result in significant mitigation costs. • 69 kV circuit switcher AA is a 2030-69 type SF6 switcher. • 1991 vintage • S&amp;C 2030 circuit switcher has no gas monitor and sister units have experienced numerous malfunctions • 39 out of the 40 relays (98% of all station relays) are in need of replacement • 34 relays are electromechanical type and 5 static type which have significant limitations with regards to fault data collection and retention.</t>
  </si>
  <si>
    <t>AEP Distribution is requesting redundant service for a new critical and sensitive load in the
Roanoke region, approximately 0.6 MW total.</t>
  </si>
  <si>
    <t>South Point – West Huntington 34.5 kV Line (~11 miles) • The line consists of mainly wood pole (79%) structures in addition to steel (12%) and lattice steel (9%) structures. • The line was originally built in 1926 (69%) and 1930 (10%) primarily with 4/0 copper conductor. • Structures on the line failed to meet 2017 NESC Grade B loading criteria, failed to meet current AEP structural strength requirements, and failed to meet current ASCE structural strength requirements • Current shielding on the majority of the line does not meet current standards. • There are currently 93 structures (62% of the line) with at least one open condition • A total of 159 structural open conditions on the line primarily related to pole and crossarm rot. Other structure conditions include woodpecker damage, split crossarms/poles and bowed crossarms/poles. • There are 54 shielding and grounding related open conditions including missing ground wire leads, damaged shield wire and broken ground wire leads. • There are an additional 15 open conditions related to burnt/broken insulators and guy wire. • Since 2014 there have been 4 permanent outages on the circuit due to arrestor failure, wind, switch failure and vegetation contact from outside the ROW. The outages resulted in a total of 198k customer minutes interrupted.</t>
  </si>
  <si>
    <t>AEP Kentucky Power Distribution has requested a new distribution service out of the
Cedar Creek  John Creek 138kV circuit near Pikeville, Kentucky. The projected
Winter peak projected load is 13 MVA.</t>
  </si>
  <si>
    <t xml:space="preserve">Distribution has requested a new station to be served from the Bluefield — Tazewell 138 KV line. The projected peak demand is 35 28MW. 
</t>
  </si>
  <si>
    <t xml:space="preserve">Station
Meadowview Station
Transformer 2 (138/69-34.5 KV):
Transformer 2 is 39 years old with indications of brittle insulation materials
There are elevated levels of Carbon Dioxide, which is indicative of high decomposition of the paper insulating materials.
The decomposition of the paper insulation impairs the unit’s ability to withstand short circuit or through fault events.
</t>
  </si>
  <si>
    <t xml:space="preserve">Abingdon Area
There is approximately 25 MVA of nontransferable load on the ~10 mile radial line between Hillman Highway – Damascus stations
Abingdon — Hillman Highway 69 KV (installed in 1969)
Length: ~ 5 Miles
Original Construction Type: Wood
Conductor Type: 52% 4/0 ACSR 6/1 (Penguin), 20% 556,600 CM ALUM, 14% 336,400 CM ALUM 19 
Momentary/Permanent Outages: 3/8 (5 years)
Total structure count: 71
Number of open conditions: 70
Open conditions include: structure, broken conductor strands, broken/burnt insulators, shield wire, hardware.
Unique structure count with open conditions: 44 (62%)
Affected crossarms and poles show signs of rot, woodpecker holes, bowed, twisted conditions, broken and loose bayonets, loose, broken, and rusted guys, and loose insulators.Hillman Highway — Saltville 69 KV (installed in 1951)
Length: ~ 23 Miles
Original Construction Type: Wood
Conductor Type: 37% 336,400 CM ACSR 30/7 (Oriole), 32% 219,900 CM ACSR 8/7 (219AC), 29% 336,400 CM ALUM 19 
Momentary/Permanent Outages: 10/5 (5 years)
Total structure count: 243
Number of open conditions: 70
Unique structure count with open conditions: 42 (17%)
Affected cross-arms and poles show signs of rot, woodpecker damage, leaning in-line poles, corrosion, and insect damage.
</t>
  </si>
  <si>
    <t xml:space="preserve">Line Name: Wooton – Pineville 161kV
Line Section: Leslie – Pineville 161kV
Original Install Date (Age): 1942
Length of Line: ~34.24 mi
Total structure count: 189
Original Line Construction Type: Wood
Conductor Type: 500 KCM COPPER
Momentary/Permanent Outages and Duration: 12 Momentary and 5 permanent Outage
CMI (last 5 years only): 26,096 minutes
Line conditions:
Leslie – Pineville line section:
• 130 structures with at least one open condition, 69% of the structures on this circuit.
• 221 structure related open conditions : affecting the crossarm, knee/ vee brace, or pole
including rot, split, woodpecker, damaged, loose, and bowed conditions
• 2 open conditions related to the shielding wire, including broken strands
• 3 hardware related open conditions related to insulator, conductor hardware, or shield wire
hardware, including broken, missing bolt, and worn
Line Section: Wooton – Leslie 161kV
Original Install Date (Age): 1942
Length of Line: ~4.68 mi
Total structure count: 23
Original Line Construction Type: Wood
Conductor Type: 500 KCM COPPER
Momentary/Permanent Outages and Duration: none in last five years
CMI (last 5 years only): none in last five years
Line conditions:
Leslie – Wooton line section:
• 17 structures with at least one open condition, 74% of the structures on this section.
• 32 structure related open conditions including: crossarm or pole including rot, insect damage
and woodpecker damage
</t>
  </si>
  <si>
    <t xml:space="preserve">Reusens-Roanoke 138 kV Double Circuit Line Asset (43 mi.)
Installed between 1926 and 1933 using double circuit steel lattice towers
Recent field assessments have identified severe ovalization of holes at hanger bar connections and severe cross arm and hanger rusting as well as uniform corrosion, pitting, and deformation of steel members below grade. Evidence of steel corrosion at joints and on upper steel members was also documented. 
Ferrous clamps are present on this line asset; these types of clamps can cause accelerated degradation of conductor at connection points due to excess heat generated even when operated at acceptable, rated levels. 
From 2014-2018, there have been 55 momentary and 12 permanent outages on the four circuits that comprise the Reusens-Roanoke line
Cloverdale-Roanoke 138 kV Circuit*
From 2014-2018, 8 momentary and 1 permanent outage occurred resulting in 276,350 customer minutes of interruption impacting 69 MVA of peak load
Permanent outage(s) were caused by: Vegetation Fall-In (1)
Cloverdale-Reusens 138 kV Circuit*
From 2014-2018, 28 momentary and 6 permanent outages occurred resulting in 1,467,704 customer minutes of interruption impacting 39 MVA of peak load
Permanent outage(s) were caused by: Lightning (4), Tree Removal (1), Vegetation Fall-In (1)
Moseley-Roanoke 138 kV Circuit
From 2014-2018, 9 momentary and 1 permanent outage occurred 
Permanent outage(s) were caused by: Lightning (1)
Moseley-Reusens 138 kV Circuit
From 2014-2018, 10 momentary and 4 permanent outages occurred impacting 44 MVA of load (Town of Bedford)
Permanent outage(s) were caused by: Lightning (2), Vegetation Fall-In (1), Field Error (1)
</t>
  </si>
  <si>
    <t xml:space="preserve">Line Name: Sprigg – Stone 46kV 
Original Install Date (Age): 1940
Length of Line: 8.23 mi
Total structure count: 55
Original Line Construction Type: Wood 
Majority Conductor Type: 3/0 ACSR 6/1 (Pigeon) and 2/0 COPPER
Momentary/Permanent Outages and Duration: 6 Momentary and 7 permanent Outage
CMI (last 5 years only): 1,119,129 minutes
Line conditions: 
35 structures with at least one open condition, 64% of the structures on this circuit. 
98 structure related conditions: rotted poles, crossarms and braces, woodpecker damage, bowed braces and loose braces,  affecting the crossarm, knee/ vee brace, or pole including rot, split, woodpecker, damaged, loose, and bowed conditions
1 open conditions related to the broken strands on a jumper conductor
9 hardware related open conditions loose or broken guy wires
</t>
  </si>
  <si>
    <t xml:space="preserve">Line Name: Kenwood – Van Lear 46kV 
Original Install Date (Age): 1969
Length of Line: 1.77 mi
Total structure count: 11
Original Line Construction Type: Wood 
Conductor Type: 336,400 ACSR 26/7
Line conditions: 
3 of the 11 structures have conditions that comprise 27% of the line section. 
Open conditions include: rot and woodpecker damage.
Kenwood Station is currently radially fed with a peak load near 22 MVA.
Van Lear Switch:
The switches at Van Lear have been tagged as inoperable and unsafe to operate. The old hydraulic type mechanism on these switches does not operate properly, arcing horns are burnt off, and operating rod supports are damaged.
</t>
  </si>
  <si>
    <t xml:space="preserve">Appalachian Power Co. (Distribution) has requested adding a new 25 MVA 138/12KV transformer at Eden’s Ridge Station to serve growing load in the Kingsport area.
</t>
  </si>
  <si>
    <t xml:space="preserve">Clifford Station:
138/69/46 kV Transformer #1
1963 Vintage Transformer
Elevated levels of Acetylene have been documented indicating increased decomposition of the paper insulating materials. The presence of acetylene indicates electrical discharge faults of high energy have occurred within the main tank causing electrical breakdown of the unit.
Due to deteriorated gaskets at the radiator headers, this unit is leaking oil.
138/46 kV Transformer #3
1950 Vintage Transformer
An upward trend in insulation power factor indicates an increase in particles within the oil and the dielectric strength of the insulation system (oil and paper) are in poor condition, impairing the unit’s ability to withstand electrical faults.
</t>
  </si>
  <si>
    <t xml:space="preserve">Scottsville Station:
138/46 kV Transformer #1 (connected in parallel with T2)
1950 Vintage Transformer
Unit has low levels of dielectric strength, indicating an increase in particles within the oil which decreases the ability to withstand fault events, leading to damage to the paper insulation.
Observed high oil power factor and low oil dielectric strength are strong indications of elevated moisture in the oil.
138/46 kV Transformer #2 (connected in parallel with T1)
1954 Vintage Transformer
Elevated levels of carbon dioxide and ethane indicate excessive decomposition of the paper insulating materials.
An upward trend in insulation power factor indicates an increase in particles within the oil and the dielectric strength of the insulation system (oil and paper) are in poor condition, impairing the unit’s ability to withstand electrical faults.
138/46 kV Transformer #5
1950 Vintage Transformer
This transformer is the source for documented excessive sound and complaints from nearby home owners, which required a sound abatement wall.
</t>
  </si>
  <si>
    <t xml:space="preserve">138/69/12 kV Transformer #5
1981 Vintage Transformer
Elevated levels of carbon monoxide, carbon dioxide and hydrogen indicate excessive levels of decomposition of the paper insulating materials.  
138 kV Circuit Switchers BB and CC
Both are 1990’s vintage
The Mark V family of circuit switchers have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failures involving failures to trip. 
138 kV Capacitor Bank CC and 34.5 kV Capacitor Bank AA
Leaking around bushings on both banks
6 cans are failed on bank CC
69 kV Circuit Breakers U and V
1970’s Vintage Circuit Breakers
These breakers are oil filled without oil containment; oil filled breakers have much more maintenance required due to oil handling that their modern, SF6 counterparts do not require
Circuit breaker U has each exceeded the manufacturer’s designed number of full fault operations (12) Relaying
Roanoke Substation currently deploys 103 relays, implemented to ensure the adequate protection and operation of the substation.  Currently, 79 of the 103 relays (77% of all station relays) are in need of replacement. 
There are 50 electromechanical and 8 static which have significant limitations with regards to fault data collection and retention. These relays lack vendor support and have little to no access to spare parts.
There are 3 DPU microprocessor type relays on the three distribution breakers. The DPU relays pose a potential safety risk to persons performing breaker operation because the DPUs are mounted directly on the circuit breaker without a delay for opening and closing the breaker. 
There are 18 microprocessor relays that utilize legacy firmware. 
Pilot Wire
Pilot wire relaying exists on the Campbell Ave. 69 kV, Roanoke 69 kV and Campbell Ave 34.5 kV circuits
TFS lacks adequate crew training and experience on handling pilot wire; only a small number of crews are available with necessary experience to perform corrective maintenance
High corrective maintenance costs are incurred (P&amp;C, line, forestry, build roads, etc.)
High-Side Transformer Protection
No automatic high-side protection exists on transformer #5 or #2
Both are directly connected to 138 kV bus #2, which would operate five 138 kV circuit breakers for a transformer fault
</t>
  </si>
  <si>
    <t xml:space="preserve">69 kV Circuit Breaker B
1970’s Vintage Circuit Breaker
Oil filled breaker without oil containment. Oil filled breakers have much more maintenance required due to oil handling that their modern, SF6 counterparts do not require. 
This circuit breaker, has exceeded the manufacturer’s designed number of full fault operations (108) 
High-side Transformer MOAB Ground Switch (138/69/12 kV T1) is used for high-side transformer protection
There is a three terminal line configuration through the Town of Bedford 69 kV loop.
 The flip-flop configuration connection to the double circuit 138 kV line that runs adjacent to the station is a source of operational and protection challenges when faults occur.
Relaying
Centerville Substation currently deploys 26 relays, implemented to ensure the adequate protection and operation of the substation.  Currently, all 26 of the relays (100% of all station relays) are in need of replacement. There are 21 of the electromechanical which have significant limitations with regards to fault data collection and retention. These relays lack vendor support and have little to no access to spare parts. Also, the remaining 5 relays that are microprocessor based from utilize legacy firmware.
</t>
  </si>
  <si>
    <t xml:space="preserve">Meadowview Station
Circuit Breakers F&amp;G (69 KV) Concerns:
Circuit Breakers F and G are 23 years old, 72PM31-20 type, SF6 filled breakers.
Circuit Breakers F and G have experienced 88 and 72 total fault operations, respectively, exceeding manufacturer’s recommended number full fault operations of  6.
Circuit breakers of this type across the AEP system have had reports of moisture ingress into the breaker tank, which leads to increased maintenance and a higher risk of failure.
This model type of breakers have experienced five catastrophic failures.
There are documented issues with failures to close due to burned up coils, and 98 malfunction records related to SF6 gas leaks.
</t>
  </si>
  <si>
    <t>• Distribution requested a new station (Winston Avenue) located just south of the Hancock-Walnut
Avenue 69 kV circuit to serve load currently fed from Walnut Avenue Station, which is located in the
flood way of the Roanoke River as determined by FEMA and the Army Corps of Engineers. There have
been several instances in the last three years where prolonged periods of rain have resulted in water
levels that reached the bottom of the breaker control cabinets in the station.
• Medical and Health Facilities load continues to grow in the area served by Walnut Avenue Station. The
main feed for Roanoke Memorial Hospital (RMH) is the Walnut Avenue/South Roanoke 12 kV feeder.
RMH has plans to construct a new 15 story (2 MVA) expansion at nearby Crystal Springs along with a
renovation/relocation of their existing Cancer Center by April 2024. The load on the South Roanoke 12
kV feeder is projected to reach 8.9 MVA, or 69% of its 12.9 MVA capability by summer 2024. This load
is primarily RMH and while the concern is not necessarily related to a projected overload, it is about
having Roanoke’s largest hospital served by a main feed in the Roanoke River Floodway and its
alternate feed (Wasena/Wiley 12kV) in the Roanoke River Floodplain.
• The Walnut Avenue/Maher Ave 12 kV feeder has seen and will continue to see Medical and Health
Facilities growth. Recent additions have been the Virginia Tech School of Medicine, Carilion
Biomedical center for which the first of three planned expansions was announced for 6/2020. The
load on the Maher Avenue 12 kV feeder is projected to reach 9.1 MVA, or 80% of its 11.4 MVA
capability by summer 2024. While the concern is not necessarily related to a projected overload, cold
load pickup is a concern following an outage when trying to restore power on a 12 kV feeder when its
load exceeds 9.0 MVA.</t>
  </si>
  <si>
    <t>Station Name: Saltville
Circuit Breakers A, B, C, L &amp; V (138 KV) Concerns:
• All of these breakers are HVB145-40000. These breakers are of either 1996 (A &amp; B) or 2001 (C, L, &amp; V)
vintage.
• These CBs require maintenance beyond the typical SF6 model type because of air trip mechanisms. The
entire air system must be rebuilt whenever maintenance is performed resulting in significant costs.
• All of these breakers have exceeded the manufacturer’s designed number of full fault operations –Breakers
A, B, C, L, V have experienced 51, 75, 12, 22, 70 fault operations, respectively —exceeding manufacturer’s
recommended number of 10.
Circuit Breakers J (69 KV) Concerns:
• Circuit breaker J is 53 years old, CF-48-69-2500 type, oil filled breaker – which requires frequent
maintenance. Oil spills are common and can result in significant environmental mitigation costs.
• This breaker has experienced 34 fault operations — exceeding manufacturer’s recommended number of 10.
• There is no support for the CF family of circuit breakers and spare parts are obsolete, impossible to obtain.
Transformer Bank 1 (138/ 69-34.5 KV) Concerns:
• The 138/ 69-34.5 KV Transformer Bank is 53 yeas old with no oil containment
• This unit shows elevated levels of Carbon Dioxide and Ethane, which are currently at IEEE Level 3 and 4,
respectively. These levels indicate excessive decomposition of the paper insulating materials.
• The presence of Carbon Dioxide and Ethane indicates decomposition of the paper insulation that impairs the
unit to withstand future short circuit or through fault events due to the state of the paper insulation.
• The low side surge arresters (on 69KV) are obsolete and in need of replacement.
Other station concerns:
• The station yard is tiered with stairs to access the different levels which creates a washout risk.
• Power transformers XF#1, XF#2, and XF#5 are connected directly to 138kV bus through MOABs — which
renders Saltville bus#1 and bus#2 to a transformer fault. Moreover, malfunction record indicated that the
MOAB X1 would not open during trip testing due to the plunger sticking on the contactor. Also, MOAB X2 is
on cap and pin insulators.
• Perimeter fence is not standard height and damaged.
• Concrete cable trench along retaining wall is damaged.
• Several foundations throughout station are degraded.
• Lower elevation levels in the station yard are in the 100-year flood plain of the nearby New River.
• Asbestos and lead paint in both of the control buildings.
Relay concerns:
• Currently, 79 of the 95 relays are in need of replacement.
• There are 68 of the electromechanical, 6 static type and 5 legacy microprocessor relays — which have
significant limitations with regards to fault data collection and retention.</t>
  </si>
  <si>
    <t>• Grassy Hill Loop and Tank Hill Tap 138 kV Line Asset (1.3 mi.)
• The single circuit wood pole structures that make up 0.95 miles of the 1.3 mile long Grassy Hill Loop and Tank
Hill Tap 138 kV Line Asset are the focus of the concern.
• Recent field assessments have identified severe Woodpecker holes and cracking damage, accounting for 67%
of the 12 single pole structures on the radial line.
• Weather cracks range in size from 2 to 7 feet in length, with many poles having multiple.
• Woodpecker holes range in size from 1 to 5 inches in diameter and the poles have 10 to 30 of them.
• A pole appears to be hollow on the inside.
• A pole has mold on the upper portion, that is 10 feet in length.
• The radial line feeds sensitive industrial customers in the Rocky Mount, VA area. These customers operate 24
hours a day and do not take outages. The Tank Hill station that is fed from the Fieldale – Roanoke line is the
only station that can handle the industrial load.
• From 2015, there have been 6 momentary and 2 permanent outages on the associated Fieldale - Roanoke
circuit.</t>
  </si>
  <si>
    <t>APCO Distribution has requested a new distribution station located in Fayette County, West Virginia. 
Summer projected load: 9 MVA
Winter projected load: 14 MVA.</t>
  </si>
  <si>
    <t>Station
Station Name: Lovedale
Circuit Breakers A, B &amp; G (34.5 KV) Concerns:
All of these breakers are 52 years old, oil filled without oil containment; oil filled breakers pose significant environmental risk associated with oil handling and leaks. Additionally, oil filled breakers require frequent maintenance. Oil spills are common and can result in significant environmental mitigation costs.
Breakers A &amp; B have experienced 41 &amp; 11 fault operations, respectively, exceeding manufacturer’s recommended number of 10. 
Breakers A, B &amp; G are 3 of 31 of the FKA-34.5-1500-1 model remaining on the AEP system. Spare parts for these units are impossible to procure as this model type is no longer vendor supported.
Other station concerns: 
The station yard is very cramped and tight. There is limited ability for crews to perform necessary maintenance due to a lack of space for vehicles and equipment. 
The bus arrangement is tight and congested with tubing comprised mainly of copper
Cap and pin insulators are used throughout the station
There are additional needs on the Distribution voltage class equipment within the station
Relay concerns: 
Currently, 33 of the 40 deployed relays are electromechanical type which have significant limitations with regards to fault data collection and retention. In addition, these relays lack vendor support with no spare part availability for repairs.</t>
  </si>
  <si>
    <t>AEP Distribution is requesting a new 138/12 kV transformer at Reusens station to transfer load from Peakland and Boonsboro stations due to the following concerns:
Peakland station site inadequate for significant expansion (size &amp; terrain) and is currently served by a radial tap from Reusens – Dearington 69 kV line.  
Both Peakland 12 kV circuits are loaded over 90% summer capacity
Boonsboro 138/12 kV, 20 MVA transformer loaded over 90% in winter
Boonesboro 12 kV circuit projected to overload by summer 2025</t>
  </si>
  <si>
    <t>Bradley – Layland 69 kV (14.25 miles)
• Circuit is comprised mostly of wood pole structures
• 1930s vintage structures (81%)
• Circuit fails to meet 2017 NESC Grade B loading criteria, AEP structural strength
requirements, and fails to meet current ASCE structural strength requirements
• 4-bell porcelain insulators do not meet current AEP Standards
• 39 structures with at least one open condition (38% of the structures)
• Structure conditions include rot top, insect damage, woodpecker holes
• Since 2014, there have been 30 momentary and 23 permanent outages on the Bradley -
Layland 69 kV circuit
• Majority of the momentary outages were due to weather including lightning/wind
• Outages resulted in approximately 984k customer minutes of interruption</t>
  </si>
  <si>
    <t>Cabin Creek –London 46 kV (8.35 miles)
• Circuit is comprised primarily of 1913 vintage lattice steel (38%), 1999 vintage wood (27%) and 2011
vintage steel (29%)
• Line was originally constructed in 1913
• Circuit fails to meet 2017 NESC Grade B loading criteria, AEP structural strength requirements,
and fails to meet current ASCE structural strength requirements
• 4-bell porcelain insulators do not meet current AEP Standards
• Conductor on the line is primarily 3/0 and 4/0 Copper
• The circuit is located along the Kanawha River and has a history of landslides
• 9 Structures with at least one open condition (7% of the line)
• 13 structural conditions include rot top, insect damage, woodpecker holes, bent/damaged
steel lacing
• 58 hardware conditions related to rusted/corroded shielding and conductor hardware, broken
insulators and guys, worn/cracked conductor hardware
• Since 2014, there have been 9 momentary and 1 permanent outages on the Cabin Creek –London 46
kV circuit
• Majority of the momentary outages were due to weather including lightning/wind
• Permanent outages were caused by vegetation fall-in from outside the ROW, flood/slides,
lightning/ice/snow
• Outages resulted in approximately 10k customer minutes of interruption
• There are a significant number of landslides along the length of this line. Known slides have occurred
in the last 10 years. The terrain along the line is very rough and mountainous.</t>
  </si>
  <si>
    <t>Line Name: Becco – Pine Gap 46kV
Original Install Date (Age): 1930
Length of Line: ~20.79 mi
Total structure count: 160
Original Line Construction Type: Wood
Conductor Type: 3/0 ACSR, 176,900 ACSR, 1/0 COPPER, 336,400 ACSR
Momentary/Permanent Outages and Duration: 19 Momentary and 8 permanent
Outage
CMI (last 5 years only): 1,790,749 minutes
Line conditions:
Becco – Pine Gap 46kV:
• 35 structures with at least one open condition, 21% of the structures on
this circuit.
• 32 structure related open conditions : affecting the crossarm, knee/ vee
brace, or pole including rot, damaged, and insect damage conditions.
• 3 guy wire related open conditions including: Loose, Broken, damaged.
• 117 of 160 structures are 1930s wood vintage
• 148 of 160 structures are wood construction</t>
  </si>
  <si>
    <t>London Station
• 46 kV CB-B
• 1988 vintage
• The breaker is oil filled without oil containment; oil filled breakers have much more
maintenance required due to oil handling. Oil spills are common and can result in
significant environmental mitigation costs.
• 53 total fault operations
• 46 kV CB-F
• 1968 vintage
• The breaker is oil filled without oil containment; oil filled breakers have much more
maintenance required due to oil handling. Oil spills are common and can result in
significant environmental mitigation costs.
• 15 total fault operations
• London station currently deploys 35 relays
• 33 out of 35 relays are in need of replacement (94%)
• 28 are electromechanical relays which have significant limitations with regards to fault
data collection
• 5 of the microprocessor relays utilize legacy firmware
• Control House
• Asbestos/lead paint is present in the control house
• Access road to the station severely limits the ability to deliver large equipment to the station
• 46 kV bus shows significant signs of rust on lattice members and on bolts</t>
  </si>
  <si>
    <t xml:space="preserve">AEP Distribution is requesting additional load serving capability at Scottsville Station
46 kV Circuit Breaker E:
72EPB-31.5-20 Type, SF-6 filled breaker manufactured in 1992
This circuit breaker has experienced 116 fault operations, exceeding the manufacturer’s designed number of 15 full fault operations. Each of these fault operations is likely not at the full fault current rating of the circuit breaker, but with each fault operation of any magnitude comes accelerated aging.
Since 2003, there have been 24 gas leak malfunction records associated with CB E at Scottsville
These model types have historically exhibited bad gas leaks, bushing failures, and CT cores getting wet. 
</t>
  </si>
  <si>
    <t>Hazard – Bonnyman 69kV #1. Original Install Date (Age): 1940. Length of Line: 9.5 mi. Total structure count: 49. Original Line Construction Type: Wood. Conductor Type: 336,400 ACSR. Momentary/Permanent Outages and Duration: 10 Momentary and 3 permanent Outage. CMI (last 5 years only): 185,875 minutes. Line Conditions: 22 structures with at least one open condition, 45% of the structures on this circuit. 45 structure related open conditions: crossarms and poles including rot, damaged, insect damaged, woodpecker hole, burnt, and bowed conditions. 3 shield wire conditions with damaged and broken strands.1 broken ground wire lead. 2 broken insulators.</t>
  </si>
  <si>
    <t>Berrien Springs-Colby 69kV line • 15.72 miles of wood pole structures with horizontal insulators rebuilt in 1995 • 148 structures with at least one open condition, 31% of the structures on the line • Open conditions include insect or woodpecker damage, broken or stolen ground wire conditions, and broken or burnt insulators • Outages: 2 permanent since 2015</t>
  </si>
  <si>
    <t>Main Street-Riverside 34.5kV line: • 4.1 miles of the 4.6 mile 34.5kV line from Main St. –Riverside 34.5kV: • 1930’s double circuit steal lattice towers and 1950’s wood pole line with cross arm construction • 15 structures with at least one open condition (21% of the line) • Open conditions include pole leaning, rot, woodpecker or insect damage Riverside Station: • There are (2) 34.5kV oil filled breakers of FK-type 1960’s vintage • Circuit breaker G has exceeded it’s manufacturer designed number of fault operations • The common failure mode documented by AEP are compressor failures and valve defects which cause low pressure and oil leaks • The manufacturer no longer provides support for this fleet of circuit breakers. Spare parts are not available</t>
  </si>
  <si>
    <t xml:space="preserve">Buchanan Hydro Station:
Buchanan Hydro station has flooded twice in the last 5 years causing the 12kV load to be dropped from the station.
(2) FK-type Oil filled breakers, AEP has common failure modes for these types of breakers with compressor failures, valve defects, reclose failures and charging motor failures. 
Both breakers installed in 2003
Breaker A has exceeded the designed number of fault operations
(2) CF-Type oil filled breakers. This model family has experienced major malfunctions associated with their hydraulic mechanisms which have led to several failures to close and other types of mis-operations.
Both breakers have exceed the designed number of fault operations 
Transformer #1 was installed in 1964. The transformer has elevated levels of carbon dioxide and ethylene, there is indication of overheating faults occurring in the main tank which have further degraded the insulating paper materials. There is also indication of capacitive layer deterioration.
Transformer #2 was installed in 1965. The age of the unit’s insulation materials can lead to susceptibility of short circuit faults which may cause failure in the main tank. The transformer has elevated levels of carbon dioxide and ethylene, there is indication of overheating faults occurring in the main tank which have further degraded the insulating paper materials
Buchanan Hydro –Clark Equipment Tap 34.5kV:
1.36 miles of 1954 and 1984 wood pole cross arm line
10 unique structures (26%) with at least one open condition
Open conditions include pole or cross arm with rot conditions
</t>
  </si>
  <si>
    <t>Anchor Hocking – Winchester 69kV Line (~1.25 Miles) • 1968 vintage wood pole, crossarm construction • There are currently 12 open conditions on this line (11 structures with at least one open condition or 25% of the line). • Open conditions include: Damaged pole, worn shield wires, stolen ground lead wires, and damaged jumpers. Anchor Hocking 69kV station • Breaker B 69kV • 1972 vintage oil filled, CF-type breaker. This type is oil filled without oil containment. Oil filled breakers have much more maintenance required due to oil handling that their modern, vacuum counterparts do not require. Finding spare parts for these units not possible as these models are no longer vendor supported</t>
  </si>
  <si>
    <t>•Manufactured in 1975/Per DGA analysis, this transformer has increased levels of gassing of Ethylene, Ethane, and CO2/The low level of dielectric strength indicates acid coating insulation with sludge ready to deposit in the transformer, increasing the risk of failure./The levels of moisture and dielectric strength indicate the insulation system is in poor condition, reducing the ability of the unit to withstand through faults.</t>
  </si>
  <si>
    <t>Madison – Pendleton 138kV Line (~4.2 Miles) • 1967 vintage wood pole, H-Frame construction • There are currently 16 open conditions on this line (9 structures with at least one open condition or 24% of the line). • Open conditions include: Rotting or bowed crossarms or poles, broken shield wires, and stolen ground lead wires. Meadowbrook 138/34.5kV station • Three-terminal line and overlapping zones of protection on the bus, line, and transformer.</t>
  </si>
  <si>
    <t>McKinley 138/69/34.5kV • Breakers G 34kV • 1956 vintage Oil breakers • Fault Operations: G(10) – Recommended(10) • Oil filled breakers have much more maintenance required due to oil handling that modern, vacuum counterparts do not require. Finding spare parts for these units is difficult or impossible, and these models are no longer vendor supported. Oil spills can result in significant costs associated with mitigation. McKinley – Spy Run 34.5kV line asset (~5 miles) • 1960 vintage wood crossarm construction • There are currently 42 open conditions on this line across 37 unique structures (27% of the line) including, but not limited to, split crossarms, rot top, rot heart and broken grounds. • Structures are in the river flood plains and in the flood control berm</t>
  </si>
  <si>
    <t>Moorepark 69kV Tap line: • 9.02 miles of 1967 wood pole structure with horizontal insulators • 94 structures with at least one open condition (52% of the line) • Open conditions include pole damage such as cracked, insect damage, rot heart and woodpecker holes, shielding/grounding conditions related to broken, missing or stolen ground wires, and broken or burnt insulators • Since 2014 8 momentary and 1 permanent outages • 7 due to weather (lightning/thunderstorm) demonstrating poor shielding • This line is a three terminal line which is hard to coordinate from a relaying perspective and is prone to misoperations Moorepark (138/69kV) Station: • 69kV circuit breaker (1) installed in 2006 with 41 documented malfunction records due to low SF6. This breaker has exceeded the designed number of fault operations. • (1) 2030-69 Cap Switcher with no gas monitor. The AEP system has experienced numerous malfunctions of this type of cap switcher due to gas loss, interrupter failures, operating mechanism failures and trip or reclose failures.</t>
  </si>
  <si>
    <t>I&amp;M Distribution has requested a expansion of their Bixler station and a rebuild of their North Kendallville stations in order to help address the loading and recoverability of the area. These stations serve sensitive customers, including industrial plants and the local hospital, and the load is not recoverable for an outage due to the radial nature of the transmission feeds as presented in need AEP-2019-IM015</t>
  </si>
  <si>
    <t xml:space="preserve">Bridgman-Pletcher 69kV line:
7.7 miles of 1964 wood pole line
57 unique structures (46%) with at least one open conditions relating to structure and conductor issues
Open conditions include rotted poles, burnt or broken insulators, split or  damaged poles or broken conductor strands, woodpecker damage and guy/ground wire damage
</t>
  </si>
  <si>
    <t>Riverside Station:
(2) 138kV Breakers O &amp; A
    - 1988 vintage SF-6 filled breakers
    - The breaker type has hydraulic leak issues on internal
mechanisms which are caused by porous cylinder
blocks and chips in the seal groove on the spring
connecting rods.
    - Breaker A has operated for a fault 17 times exceeding
its manufacturer recommendation of fault operations
(10)
    -</t>
  </si>
  <si>
    <t>Anthony 138/34.5/12kV Station
34.5/12kV Transformer #4 is a 1954 unit
Increased CO and CO2 gassing with decreasing interfacial tension and oil deterioration
138/34.5kV Transformer #5 currently has a high side MOAB switch protection scheme
Filtration 34.5/12kV Switch Station
I&amp;M has an obligation to remove this station upon completion of the City of Fort Wayne tunneling project
Lincoln – Harvest Park 34.5kV line (~1.5 miles)
1.5 miles of 1920-1930’s steel structures with 300,000 CM copper conductor and 3#8 copperweld shield-wire
Field inspection found the 10 1920’s towers had significant rusting
Older copper wires like the 300,000 CM copper conductor and the3#8 copperweld shield wire have a higher rate of failure and become brittle and difficult to splice with age.
3 structures had flashover damage and 4 structures had severe rust and corrosion on the insulation. 
Lincoln – Anthony 34.5kV line (~1.1 miles)
1.1 miles of 1971 wood pole line with 300,000 CM copper conductor
This line segment fails to meet NESC loading criteria.
This line segment fails to meet AEP loading and leakage distance requirements
This line segment fails to meet ASCE strength requirements.
4 poles have crossarm decay, 2 poles have splitting or decay, 1 broken static lead and 1 knee brace with decay across 21 poles on the line. 
Lincoln – Anthony 138/34.5kV line (~3.07 miles)
3.07 miles of 1971 wood pole line
20 unique structures with open conditions (31% of the line).
These conditions include insect damaged poles, twisted crossarms, broken strands and missing grounds.
This line segment fails to meet AEP strength and leakage distance requirements.
The line segment fails to meet NESC loading criteria
The line segment fails to meet ASCE strength requirements
4 poles have flashover indication, 1 broken static lead and 1 pole vertically splitting</t>
  </si>
  <si>
    <t>Colony Bay – Melita 69kV (5.8 miles) • The Colony Bay – Melita circuit has ~5.8 miles of primarily 1960 wood pole structures • This section has 34 open conditions across 26 unique poles (~17% of line). These conditions include, but aren’t limited to Stolen/broken ground leads, broken insulators, damaged and rotting poles. • An additional 23 poles on this section (~15%) were found to be decayed to the point of failure. These poles had steel reinforcersinstalled to allow them to last until a more permanent fix was available. • The 2014-2019 5 year period this line was subject to 3 momentary outages and 3 permanent outages. Hadley 69kV station • Station has a bus tie switch that breakers the bus differential. AEP has been addressing these as we have the opportunity</t>
  </si>
  <si>
    <r>
      <t>Robison Park – Lincoln 138kV (</t>
    </r>
    <r>
      <rPr>
        <strike/>
        <sz val="11"/>
        <color theme="1"/>
        <rFont val="Calibri"/>
        <family val="2"/>
        <scheme val="minor"/>
      </rPr>
      <t>~10.9</t>
    </r>
    <r>
      <rPr>
        <sz val="11"/>
        <color theme="1"/>
        <rFont val="Calibri"/>
        <family val="2"/>
        <scheme val="minor"/>
      </rPr>
      <t xml:space="preserve"> 7.8 mi)
44 structures with an open condition (~67%) with most revolving around rusted legs, broken/chipped insulators and rusted shield wire 
Fails to meet current AEP structural strength requirements
Fails to meet AEP shield angle requirements
Top half of towers were replaced and re-conductored in 1968 to allow for 138kV voltage operation, but the bottom half and foundations are original 1928 installation
4 MOABS in series currently which is over the AEP max of 3.
Note: the remaining 3.1 miles of line is covered under need AEP-2019-IM038 and will be addressed with a future solution.</t>
    </r>
  </si>
  <si>
    <t>DC Cook 765/345 Station
345kV CB N1 Failure
The 345kV CB failed internally on phase 2 in March 2020 
The DC Cook 345kV CB N1 is an HVB362 type SF6 breaker
Manufactured in 2002
Breaker N1 had 2 fault interruptions since install date of 2003</t>
  </si>
  <si>
    <t xml:space="preserve">Van Buren 138/69/12kv station
138/69/12 kV Transformer #1
1967 vintage
Elevated moisture levels
Increased cost of maintenance due to leaking
Increased levels of decomposition of the paper insulating materials, leading to increased risk of failure
Breaker B 69kV 
1964 vintage oil filled, CF-type breaker.
This type is oil filled without oil containment.  Oil filled breakers have much more maintenance required due to oil handling that their modern, vacuum counterparts do not require. 
Finding spare parts for these units is not possible due to these models no longer being vendor supported
Van Buren is part of a three-terminal line configuration with the Delaware – Sorenson 138kV circuit. </t>
  </si>
  <si>
    <t>Wes Del 138/12kv station
138/69/12 kV Transformer #1
Unit failed in February 2020, station currently served by mobile unit
1968 vintage
Line MOABs X &amp; Y
Configuration of switches on non-standard structure makes them impossible to maintain without a transformer outage.
Due to switch operating condition and length of operating pipe, motor operators cannot be properly adjusted to attain full open/close position.
Switches were manufactured in 1969
Neither switch will fully close after operation without assistance.</t>
  </si>
  <si>
    <t>AM General-Twin Branch-Kline 34.5kV
1 mile of 1950’s  wood pole cross arm construction
7 structures, 28% of the line, with open conditions 
Open conditions include:  pole rot, broken or missing ground lead wires
The grounding method utilizes butt wraps which is not current AEP standards
During field assessment structures were found with vertical pole splitting, decay to cross arms, rot top, and upper pole decay</t>
  </si>
  <si>
    <t>East Elkhart- Mottville Hydro- Corey 138kV
16.3 miles consisting of 1960’s wood pole H frame structures with vertical insulators
88% of structures are original
100% of conductor is original
Since 2014 there have been
3 momentary outages on Corey-Mottville Hydro 138kV
2 momentary outages on East Elkhart-Mottville Hydro 138kV
The line contains 36 open conditions including burnt or broken insulators and broken or missing ground lead wire
Leads to poor lightning performance (3 outages caused by lightening)
Shielding angle does not meet current AEP shielding requirements
The grounding utilizes butt wraps which are not current AEP standards
Field assessment found 45% of the structures assessed with at least one condition. Conditions included cracked and split cross arms, upper pole and knee brace decay, woodpecker damage and flashed insulators
Insulators don’t meet CIFO and minimum leakage requirements</t>
  </si>
  <si>
    <t>At South Butler 345kV station, the customer has requested delivery for a 10 MW load increase served by a new transformer at the station.</t>
  </si>
  <si>
    <t>• Pettit Ave – Melita 69kV ~1.84 Miles
• Originally constructed in 1967
• Wood pole construction with 61/62 structures original from 1967.
• Recent field inspection identified 48 of the 62 structures on the line have moderate to
advanced decay or shell damage.
• Additional conditions include insect damage and stolen/missing ground leads along
with the rot top and/or shell decay on the structures.
• Structures do not meet 2017 NESC Grade B loading criteria, do not meet current AEP
structural strength requirements, and do not meet the current ASCE structural strength
requirements.</t>
  </si>
  <si>
    <t xml:space="preserve">138/69/12kV Transformer 1
Manufactured in 1980
Transformer is showing elevated moisture levels, low levels of Interfacial Tension and an increasing trend in Power Factor.
This level of moisture is an indication of gasket leaks and breakdown in oil or paper insulation.
The low level of Interfacial Tension is an indication acid has coated the insulation and sludge is ready to deposit within the main tank.
The upward trend in PF indicates that there is an increase in particles in the oil.
</t>
  </si>
  <si>
    <t xml:space="preserve">Industrial Park 138/69/34.5kV Station:
138/69/34.5kV Transformer 1
• Manufactured in 1967
• Transformer has increased levels of CO2 indicated in the
dissolved gas analysis.
• Level of CO2 indicates decomposition of the paper insulating
materials which impairs units ability to withstand faults.
• The downward Interfacial Tension trend paired with upward
power factor trend indicate that there are increased particles
within the oil, which decreases the dielectric strength of the
transformer.
• Doble tests on the bushings indicate changes in the bushing
power factor and capacitance. This change indicates these
bushings are at a greater risk of failure. </t>
  </si>
  <si>
    <t>Kendallville 138/69kV Station:
138/69kV Transformer 1
• Manufactured in 1971
• Transformer has increased levels of Ethane and CO2 indicated
in the dissolved gas analysis
• Increased levels of CO2 and Ethane indicates decomposition
of the paper insulating materials, which impairs the units
ability to withstand faults.
• The downward Interfacial Tension trend paired with upward
power factor trend and increased moisture content indicate
that there are increased particles within the oil, decreasing
the dielectric strength of the transformer</t>
  </si>
  <si>
    <t>The Philo-Newcomerstown 138kV transmission line section is 32 miles long and consists of portions of the following circuits:  Philo-South Canton (32 miles of the total circuit length of 75.2 miles).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Philo-South Canton 138kV circuit has experienced 18 momentary outages over the past 5 years and 4 sustained outages, resulting in 437,567 minutes of CMI. There are currently 18 open conditions on the circuit. Examples of the conditions include: burnt insulators, worn hardware, rusting towers, damaged shield wire, and severe rusting of the tower steel.
The Philo-Newcomerstown 138kV circuit contains 3 consecutive hard taps: Chandlersville Co-op, Bridgeville, Bethel Church Co-op. Without line sectionalizing switches at these taps, it makes it very difficult to perform T-Line maintenance and restoration activities.  Outages must be scheduled with the customers at each of these stations whenever the 138kV circuit needs taken out of service.</t>
  </si>
  <si>
    <t>AEP Ohio is requesting a new 138kV delivery point on the
Academia – North Lexington 138 kV circuit by May 2023.
Anticipated load is approximately 15 MVA.</t>
  </si>
  <si>
    <t>Crooksville –Philo 138kV • Length: 13 Miles • Original Construction Type: Aluminum/Steel Lattice • Original Conductor Type: 397.5 ACSR Lark / 636 ACSR Grosbeak (vintage 1926) • Momentary/Permanent Outages: 1 total outages • CMI: 320,767 • Number of open conditions: 5 • Total structure count: 65 • Open conditions include: Burnt insulators, damaged shield wire • Please reference assumptions materials on pre-1930s era lattice lines</t>
  </si>
  <si>
    <t>Holmes-Wayne Electric Cooperative has requested service for a new delivery point near Winesburg, Ohio. • The anticipated new load is 8 MW</t>
  </si>
  <si>
    <t>AEP Ohio is requesting a new 69kV delivery point on the Muskingum River – South Rokeby SW 69kV Circuit. Anticipated load is about 5 MVA</t>
  </si>
  <si>
    <t>The Robyville 69-12kV substation is in poor condition. The 69kV breaker ‘C’ is an oil-filled unit from 1965, has experienced 143 fault operations (manufacturer recommends 10), and has mechanical problems on the breaker’s open/close mechanism. • The station consists of deteriorating wooden 69kV &amp; 12kV station structures. Foundations for the 2- transformers and voltage regulator are of wooden rail road tie construction. The station fence and retaining wall are in very poor condition. The two distribution transformers date to 1941 &amp; 1947; both are showing signs of thermal degradation (due to past electrical faults), high carbon-monoxide levels (due to excessive heating), contaminated oil, and hot spots. • The small control house dates to the 1940’s. Of the 16 relays, 12 are original electromechanical models, which lack modern fault recording, no SCADA functionality, and have limited spare part availability.</t>
  </si>
  <si>
    <t>Rob Park – South Hicksville (OH) 34kV (~4.6 Miles) • 1956 &amp; 1962 vintage wood pole construction with 32 open conditions on 17 unique structures, approximately 17% of the line. These conditions include but not limited to damaged poles, broken insulators, broken shield wire, rot top and broken Knee/Vee braces • The circuits on this line have had the following outages across the last 5 years. Rob Park – South Hicksville: 9 momentary and 6 permanent CMI: 526,269 North Hicksville – Butler: 5 Momentary and 2 Permanent. CMI: 120 over the last 5 years. • Related to previously shared need AEP-2019-IM014</t>
  </si>
  <si>
    <t>Equipment Material/Condition/Performance/Risk: • This line consists of 15 wood pole structures and has predominantly the original #2 ACSR/AW Sparrow conductors installed in 1943. 9 out of the 15 structures on this line were installed more than 60 years ago. 5 year CMI on this circuit is approximately 95,000. The existing construction is obsolete crossarm construction with 35 kV vertical stud post insulators. Operational Flexibility and Efficiency • The line has experienced four (4) conductor failures since August 1, 2018. The first 8 spans of the line have 35 total splices. During these failures the 34 kV conductors end up falling into and faulting the AEP Ohio 3-phase distribution underbuild, interrupting several hundred additional distribution customers. Customer Service: • Both customers on this radial line experienced multiple outages due to geese contact on AEP’s 34.5 kV transmission line. Additionally these two customers are connected via a hard tap at the end of the radial 34.5 kV line forcing both of them to be out when one of them requests an outage.</t>
  </si>
  <si>
    <t>AEP Ohio has requested a new delivery point between Coolville and Elliott Stations. Anticipated peak load is approximately 7.5 MVA that will be transferred from nearby stations in the area.</t>
  </si>
  <si>
    <t>Dexter – Rosewood 138kV (1927 Steel Lattice Line) • Length: 8.8 Miles • Original Construction Type: Aluminum/Steel Lattice • Original Conductor Type: 397.5 CM ACSR 30/7 (1926 vintage) • Momentary/Permanent Outages: 3 total outages over last 5 years • Total structure count: 38 • Please reference needs materials on pre-1930s era lattice lines • There is an additional 2.5 miles of the 1920’s Philo - Rutland lattice line which is de-energized and runs through the middle of The Plains community north of Athens</t>
  </si>
  <si>
    <t>Jefferson-Lick 69 kV line - Original Construction Date: 1927 - Length: 12.5 miles - Original Construction Type: Wood (1927, 1953, and 1980s) - Conductor Type: 8.5 miles of 4/0 ACSR conductor (1927 and 1967) with 4.0 miles of 336 ACSR conductor (1980s) - Outages: 4 Permanent and 17 Momentary (5 years) - 3.96 million customer minutes of interruption (CMI) associated with the Firebrick – Lick 69 kV circuit over the last 5 years. - Conditions: 27 of 93 structures have at least one open condition including rot top pole, crossarm damage, and insulator issues</t>
  </si>
  <si>
    <t>Canal Street – Marion Road 138 kV Underground Circuit • Ohio Department of Transportation (ODOT) has requested that approximately 1500 feet of the existing Canal – Marion 138 kV underground circuit be relocated as part of a planned Interstate improvement project. • The existing Canal – Marion 138 kV underground circuit is approximately 3.8 miles long and was originally installed in the 1950’s. • The circuit utilizes an underground oil-filled pipe type cable design. Oil-filled pipe type underground cables come with several challenges/risks in densely populated urban areas. Lead times for replacement/repairs from the remaining single vendor can be 6 months to a year. Even minor issues with the cable could result in costly outages over an extended period of time due to this single remaining vendor</t>
  </si>
  <si>
    <t>Poston – Shrouds Run 138kV (1965) • Length 7.52 Miles • Original Construction Type: Wood H-Frame • Original Conductor Type: 636 ACSR Conductor (vintage 1966) • Momentary/Permanent Outages: 3 total outages last 5 years • Number of open conditions: 62 • Total structure count: 46 • Open conditions include: rot top, woodpecker holes, bowed structures, and burnt poles • Unique structure count with open conditions: 31</t>
  </si>
  <si>
    <t>Haviland – South Hicksville 69kV Original Install Date: 1927 • Length of Line: 26.15 • Total structure count: 560 • Original Line Construction Type: Wood • 16% of structures recently replaced (~2.5 miles) • Wooden Cross Arms • Horizontal Ceramic insulators • Conductor Type: 336.4 KCM ACSR 18/1 Merlin (original 1927 install)CONDITION / PERFORMANCE / RISK ASSESSMENT:
• Outage History
• Momentary/Permanent Outages and Duration: 12 Momentary and 8
Permanent – average duration of 26.32 hours
• CMI: 8.2 M
• No automatic line sectionalizing scheme through the entire length of
this line.
• Condition Summary
• Number of open conditions by type / defects / inspection failures:
40 open conditions on 39 unique structures
• Open conditions / defects / inspection failures include: broken
structures, rotting structures, burnt conductors, broken/missing
ground lead
Risk
• Number of Customers at Risk: 9,639
• Load at Risk: 17.794 MVA
• The Antwerp (Paulding Putnam Co-op) customer is served off of a hard tap.</t>
  </si>
  <si>
    <t>AEP Ohio has requested a new 138kV delivery point (Poth) off the East Broad Street - Bexley
138kV circuit by December 2022.
At Etna Road station, 101/102 of the relays are electro-mechanical that are no longer
supported by the manufacturer, lack SCADA ability, and lack fault collection. 46 kV CBs 30, 31,
32, 33, 34, and 36 (vintage 1955) are oil type breakers, with some have a high number of fault
operations, and are an obsolete kV. Over the last 5 years we have had 402,323 CMI and three
outages.
Etna-Groves Road 40 kV line is a majority 1960s vintage (70%) wood pole line with the
remainder being built since 1990.  The conductor is the original 636 ACSR from 1965.  There
are a total of 56 open conditions on this line with 51% (42/82) of the poles having at least one
condition.  These conditions include rot top poles and cross arms, woodpecker damage,
broken/missing ground leads, and damaged guy wires.  Over the last 5 years there have been 1
momentary and 3 permenant outages on this line.
Etna Tap 40 kV extension (part of the Etna  Bexley circuit) is a vintage 1957 (57%) with the
remainder between 1970 (8%), 1980 (5%), 1990 (5%), and 2010 (22%).  There are currently 30
open conditions with 28% (22/80) of poles having at least one condition. These conditions
include rot top poles and cross arms, woodpecker damage, broken/missing ground leads, and
damaged guy wires.  Over the last 5 years there have been 4 momentary and 2 permanent
outages.</t>
  </si>
  <si>
    <t xml:space="preserve">Buckeye Rural Electric Cooperative, Inc. has requested 69kV service to a new delivery point near AEP’s Hemlock station by December 2022. Anticipated load is approximately 2.6 MW of transferred load. 
</t>
  </si>
  <si>
    <t xml:space="preserve">Customer Service:
Timken Richville 138kV Station
Peak customer load is 150 MW; steel mill with an arc furnace.
Outage history:  the customer has experienced 2 prolonged outages over the past 5 years. Any interruption to service is disruptive and costly for this facility.  
The customer’s sensitive equipment includes a continuous caster, electric arc furnace, and refining furnaces. If there is a loss of power it could lead to the customer having to dump the molten steel and risks the steel solidifying in the equipment.  These events would be very detrimental to the company’s long-term business operations.  
Operational Flexibility &amp; Efficiency:
Timken Richville 138kV Station
The station contains 2- 138kV lines and 2- 138kV customer feeds with only a single 138kV bus-tie breaker.  A fault on either of the 138kV lines or bus will take out up to 75 MW of load for a single event (1/2 of peak load).
A fault on either 138kV circuit requires tripping one of the customer’s 138kV breakers to clear the fault. If the customer’s equipment were to fail to clear a line fault, a single 138kV circuit fault would expand to take out both 138kV circuits connected to Timken Richville, dropping the customer entirely and requiring additional remote-end clearing (at South Canton or Timken station).
Equipment Material Condition, Performance and Risk:
Timken Richville 138kV Station
The station was constructed in 1985 and 32 of the 34 protective relays in the station are electromechanical (with 2 static relays).  Electromechanical relays lack vendor support, don’t have SCADA, and lack fault data collection.    
The line protection to Timken and to South Canton consists of an outdated pilot wire scheme that is increasingly prone to failure. 
The RTU is a legacy model that is no longer supported by the manufacturer.  
AC station service comes from the customer’s substation, which is a reliability concern. 
The control house ceiling is made of an asbestos-cement product (transite).  
There is no fence separating AEP’s substation from the customer’s substation, which is a physical security risk.
The metering PT’s and CT’s show signs of heavy rusting.  </t>
  </si>
  <si>
    <t>East Leipsic  Townwood Switch 34.5 kV Line:
The East Leipsic  Townwood Switch 34.5 kV line (vintage 1934) is 4.04 miles long and still has the
original conductor on 65% of the line with the remainder from 1991 (26%) and 2011 (9%).  The conductor
is a mixture of 336 ACSR (65%), 4/0 ACSR (26%), and 556 ACSR (9%).  The majority of the wood pole
structures are a mix of 1960s (33%), 1970s (20%), 1990s (36%), and 2000s (11% - steel) vintage. There are
9 open conditions on the 92 structures that include broken/damaged insulators, damaged hardware, and
missing ground leads.
New Liberty  Townwood Switch 34.5 kV Line:
The New Libery  Townwood Switch 34.5 kV line (vintage 1936) is 13.99 miles long and still has the
original conductor on 50% of the line with the remainder from 1939 (49%) and 1956 (1%).  The conductor
is a mixture of 336 ACSR (50%), 2/0 ACSR (49%) and 4/0 (1%).  The majority of the wood pole structures
are a mix of 1930s (13%), 1950s (5%), 1960s (14%), 1970s (4%), 1980s (7%), 1990s (27%), 2000s (30%).
There are 49 open conditions on this 307 structure circuit that include insect damage, broken ground wire,
woodpecker damage, rot heart/top, and loose insulators.
There have been a total of 1 momentary and 2 permanent outages over the last 5 years (57,384 CMI) on
these two line sections.</t>
  </si>
  <si>
    <t xml:space="preserve">Line Name: Kalida – Rockhill 34.5 kV
Original Install Date (Age): 1923
Length of Line: 17.22 miles
Total structure count: 451
Original Line Construction Type: Wood Monopoles
96% of structures are from 1923, remaining 4% from 2000’s.
Short wood poles susceptible to vegetation outages outside of the ROW.
Wooden Crossarm construction with vertical post insulators.
Conductor Type: #1 Copper from 1923 (99%), remaining 795 ACSR (&lt;1%)
5 Year Outage History
Momentary/Permanent Outages: 2 Momentary
CMI:  222,797
Condition Summary
Number of open conditions: 6
Additional Information
The line is insulated with vertical post insulators which do not meet current AEP standards for CIFO and minimum leakage distance requirements.
The line shielding angle on the typical tangent structure is measured at 45 °, which is inadequate for AEP current shielding angle requirements.
The wood structure’s current age is 191% of the 95% Probability of Failure (POF) of 51 years. The shield wire's current age is 134% of the 95% POF of 72 years. The insulator's current age is 111% of the 95% POF of 87 years. The POF values are based on CEATI Report No T144700-3257
Customer Service:  AEP Ohio has requested new service to replace their existing Jones City Station, which has conditions on the AEP Ohio assets (Transformer is 70 years old with existing conditions).
</t>
  </si>
  <si>
    <t>Dexter – Rosewood 138kV (1927 Steel Lattice Line) • Length: 8 Miles • Original Construction Type: Aluminum/Steel Lattice • Original Conductor Type: 397.5 CM ACSR 30/7 (1926 vintage) • Momentary/Permanent Outages: 3 total outages over last 5 years • Total structure count: 30 • Please reference needs materials on pre-1930s era lattice lines • There is an additional 2.5 miles of the 1920’s Philo - Rutland lattice line which is de-energized and runs through the middle of The Plains community north of Athens</t>
  </si>
  <si>
    <t>Newcomerstown – West New Philadelphia 34.5kV (Install Date 1925) Line Characteristics: • Line Length: 17.5 Miles • Total Structure Count: 382 • Original Construction Type: Wood • Conductor Types: 3/0 Copper (15.13 Miles), 336.4 CM ACSR Merlin (1.21 Miles), &amp; 556.5 CM ACSR Osprey (0.06 Miles) • The majority of the conductors were installed in 1925. • The circuit serves four substations (two retail customers, one AEP distribution, and one rural co-op). Outage History: • Momentary/Permanent Outages and Duration: 6 momentary &amp; 3 Permanent • CMI (Last 5 years): 347,354 minutes Line Conditions: • 99 structures with at least one open condition, 25.9% of the total structures. • 84 structure based conditions: rot heart, siting in water, woodpecker holes, insect damage, split structures, twisted crossarm, and leaning/transverse poles. • 4 damaged conductor conditions. • 11 broken ground lead wire conditions. • 4 hardware based conditions: chipped insulator, missing guy guard, &amp; split bayonet.</t>
  </si>
  <si>
    <t>Canal Street 138kV 138 kV Circuit Breaker (4): • Install Date: 1969 • Interrupting Medium: Oil • Additional Information: – Interrupting Capability: 37kA – Fault Operations: • Number of Fault Operations: 15 • Manufacturer recommended Number of Operations: 10 – Oil breaker maintenance has become more difficult due to the oil handling required to maintain them. Oil spills are frequent with breaker failures and routine maintenance and can become an environmental hazard. This is the last remaining oil breaker at Canal Street station.</t>
  </si>
  <si>
    <t>Ralston – North Logan 69 kV • Original Install Date (Age): 1950’s and 1960’s • Length of Line: 15.3 miles • Total structure count: 148 • Original Line Construction Type: Wood • Conductor Type: 336.4 ACSR 30/7 CONDITION / PERFORMANCE / RISK ASSESSMENT: • Momentary/Permanent Outages and Duration: 13 Momentary and 5 permanent Outage • CMI (last 5 years only): 1,496,000 Line Condition Summary: Ralston – North Logan line section: • 84 structures with at least one open condition. • 59 structure related open conditions including broken crossarms, insect damage, rot heart, rot top, split poles and crossarms, and woodpecker holes • 9 open conditions related to the conductor, including broken strands • 7 open conditions related to the shielding wire and grounding, including broken shield wire strands • 30 hardware related open conditions related to insulator, conductor hardware, or shield wire hardware, including broken, burnt, or chipped insulators</t>
  </si>
  <si>
    <t>Holmes-Wayne Electric Cooperative has an urgent large block load increase and is replacing their Trail substation transformer with a larger unit. 
The anticipated new load is 8 MW. The load will be added incrementally starting in August 2020.</t>
  </si>
  <si>
    <t xml:space="preserve">West Malta 69kV
Circuit Breaker “A” 1965
• Interrupting Medium: Oil
• Additional Information:
– Interrupting Capability: 21 kA
– Oil breaker maintenance has become more difficult due to the oil handling required to
maintain them. Oil spills are frequent with breaker failures and routine maintenance and
can become an environmental hazard. Spare parts for these units are not available due to
their obsoleteness.
Additional Information:
• MOAB X has a retrofitted motor mechanism installed that prohibits the switch from opening
correctly.
• Overlapping zone of protection exist at the station between a 69 kV line, the bus, and the 69/12
kV transformer which can result in relay coordination issues.
• 23 of the 25 relays at the station are of the electromechanical type and 2 of the static type all of
which have significant limitations with regards to fault data collection and retention. In addition,
these no longer have vendor support and spare parts are unavailable. </t>
  </si>
  <si>
    <t>East Dover Carroll Co-op 69kV (15.30 miles)
The line consist of wooden monopoles, H-frames and 3 pole structures.
The line was originally built in 1958 with 4/0 ACSR conductor.
There are currently 95 structures (55.5% of the line) with at least one open condition.
69 structure with open conditions consisting of insect damage, rot top, rot heart, split crossarms, broken knee brace, rot shell, split poles and woodpecker holes.
7 conductor based open conditions consisting of damaged conductors and malfunctioning splices.
28 hardware based open conditions consisting of loose/broken insulators, burnt insulators, insulators missing bolts and broken/damaged/missing molding.
For the 2015-2020 time period there have been 13 outage events on the Carrolton – East Dover Circuit. The permanent outages resulted in 2,344,426 minutes of interruption to the 2,643 customers served from the circuit (all Carroll Electric Co-op).</t>
  </si>
  <si>
    <t>Hancock-Wood Co-op has requested a new service to replace their existing Hatton Delivery Point. Hatton delivery point is currently served via a hard tap from the Pemberville (FE) – West End Fostoria (AEP) 69kV circuit. The new customer station is being built to adjacent to their existing substation. The hard tap limits operational capabilities for this circuit. It is difficult to coordinate maintenance efforts because any work on the section from Longley Switch to Pemberville (FE) involves outage to the Hatton Delivery Point. 
Load is approximately 2.26 MVA
CMI: There were no unplanned outages, but there were six scheduled and one monetary outages that affected the customer, in the last 5 years.</t>
  </si>
  <si>
    <t>Paulding – Putnam Electric Co-op is replacing their 3.75 MVA transformer with a 12/16/20 MVA transformer, which requires some changes to their delivery point.  This delivery point is served by the North Cecil switch on the Mark Center – Paulding 69 kV circuit. North Cecil has no auto-sectionalizing capability.
Load: The Co-op delivery point serves approximately 4.9 MW
CMI: In the last 5 years, there were 6 unscheduled outages affecting the customer, 3 of which were momentary and 3 were permanent outages. The 5-year CMI experienced by this customer is 170,520.</t>
  </si>
  <si>
    <t>East Beaver 138/69 kV Transformer #1:
The 138/69 kV 56/72 MVA (vintage 1962) at East Beaver has failed.  There is no spare on site to utilize as a replacement.</t>
  </si>
  <si>
    <t xml:space="preserve">Vine Station
Vine station is located in the heart of the downtown Columbus Arena District. The downtown area of Columbus has experienced a significant level of growth and development over the last decade. Projects such as the recently announced MLS Crew stadium indicates continued growth for the foreseeable future. The footprint of the existing station is extremely small, which creates issues when performing routine maintenance, severely limits the ability to replace major equipment, and often results in extended outages due to clearance issues. These space constrains also limit the ability to expand the station to accommodate future load growth. A mobile cannot fit inside the station; any mobile installs require placing it in the street and constructing temporary facilities to connect it.
Circuit Breakers 101, 102, 103, 104, 106, 107
138 kV 2000A 40kA* oil type breakers (*CB 107 is a 50kA)
Install date ranging from 1974 -1977 (43-46 years old)
Oil breakers that are difficult to maintain due to the required oil handling requirements. There is an increased potential for oil spills during routine maintenance and failures with these types of breakers.
Other needs include damage to bushings, lack of spare part availability, and lack of vendor support of the breakers.
Capacitor Switcher EE
138 kV Mark V type switcher
MARK V models have a history of malfunctioning and has presented AEP with a large # of failures and mis-operations including catastrophic equipment failures involving failure to trip.
Gay – Vine 138 kV Underground Circuit*
The existing Gay – Vine 138 kV underground circuit  is approximately 1.4 miles long and was originally installed in the 1960’s.
Hess – Vine 138 kV Underground Circuit*
The existing Hess – Vine 138 kV underground circuit  is approximately 2.5 miles long and was originally installed in the 1980’s.
Italian Village – Vine 138 kV Underground Circuit*
The existing Italian Village – Vine 138 kV underground circuit  is approximately 1.3 miles long and was originally installed in the 1990’s.
*All of these circuits utilize an underground oil-filled pipe type cable design. Oil-filled pipe type underground cables come with several challenges/risks in densely populated urban areas. There is a single manufacturer of oil-filled cables which has informed AEP of its desire to discontinue this product due to lack of demand and cheaper available alternates such as XLPE. A failure of any section may result in weeks of outage to customers in downtown Columbus. </t>
  </si>
  <si>
    <t xml:space="preserve">Line Philo – Howard 138kV (vintage 1929):
The Philo –Howard 138 kV line serves 60 MVA of load consisting of four AEP substations and three non-AEP substations.  LINE CHARACTERISTICS
Length of Line: 81.15 Miles
Original install date: 1929
Total structure count: 404, 398 dating back to original installation. 
Conductor Type: 556,500 CM ACSR 18/1 (Osprey) and 556,500 CM ACSR 26/7 (Dove) 
CONDITION / PERFORMANCE / RISK ASSESSMENT:
Momentary/Permanent Outages and Duration: 35 total outages: 28 (Momentary), 7 (Permanent).
5 Year CMI: 2,667,652
Number of open Structure, Conductor, and Hardware conditions: 149
Conditions  include broken conductor strands, burnt insulators, along with broken/damaged lattice members and hardware.
Structures with at least one open condition: 55
The line does not meet current grounding and shielding requirements, due to the condition of the obsolete shield wire size (159 ACSR), and the line shielding angle being inadequate.  This T-line exhibits similar conditions as the examples listed in AEP’s pre-1930’s steel lattice tower line presentation. </t>
  </si>
  <si>
    <t>A request has been made by a customer to provide service for a 1.7 MW
load to be connected to the Shawnee Road – Sterling 34.5kV circuit.</t>
  </si>
  <si>
    <t>Station Name:  Reedurban
The 138-69kV transformer has failed and has been temporarily replaced with a mobile 138-69kV transformer.
Manufactured and installed in 1988. 
60 MVA nameplate, Westinghouse unit. 
Failure attributed to significant deterioration of transformer windings</t>
  </si>
  <si>
    <t>East Lima – Columbus Grove 69kV (vintage 1953)
Original install date: 1953
Length of Line: 10.86 miles
Total structure count: 255; 150 dating back to original installation. 
Original Line Construction Type: Wood monopoles
Cross Arm Material: Wood
The line has vertical and horizontal ceramic insulators and is butt wrap grounded
Conductor: 4/0 ACSR 6/1 (Penguin) -72% and 556 kCM ACSR 26/7 (Dove) -28%
Momentary/Permanent Outages and Duration: 20 total outages: 17 (Momentary), 3 (Permanent)
5 Year CMI: 911,294
Number of open conditions: 112 Open conditions on 94 unique structures
Open conditions include: rotten heart, woodpecker holes, insect damage, split crossarms, burnt insulators, and broken ground lead wires
Risk
Number of Customers at Risk: 3,272
Load at Risk: 22.71 MVA 
The grounding/shielding and the insulation of the line is inadequate according to the current AEP standards.</t>
  </si>
  <si>
    <t>Customer Service:
The customer served out of Buckeye Steel station has indicated they no longer require Transmission service and has disconnected their load.
Equipment Material/Condition/Performance/Risk:
The oil filled circuit breakers 101 – 104 (vintage 1977) have a number of malfunctions/maintenance issues including hydraulic oil leaks, replaced hydraulic pressure system motors and pumps.  Breaker 103 has experienced 12 fault operations, exceeding the manufacturer recommend number of 10. Additionally, oil filled breakers require frequent maintenance. Oil spills are common and can result in significant environmental mitigation costs.
37 of the 41 relays are electromechanical type relays, which have no vendor support due to their obsoleteness, lack SCADA ability, and don’t have fault data collection capabilities. The existing legacy RTU is no longer supported by the vendor and has no spare parts available.</t>
  </si>
  <si>
    <t>Benwood 69kV 
69 kV oil filled circuit breakers “A” &amp; “B” have 61 and 39 fault operations respectively (vintage 1965). They both have exceeded the recommended fault operations of 10. The breakers do not have oil containment.
‘FK’ model breakers, which are prone to compressor failures, valve defects, and oil contamination
Control cables are direct-buried, not housed in conduit, which presents a greater risk of failure
Oil filled breakers require frequent maintenance. Oil spills are common and can result in significant environmental mitigation costs.
22 out 23 relays in service at the station are electromechanical and 1 is a static relay. All of these relays have no vendor support, SCADA functionality, or spare parts available for repairs
The EMC relays lack fault recording and retention capabilities.
69kV bus protection is a legacy design, with no redundancy
The 69kV circuit protection systems to Brues &amp; Moundsville stations use a legacy pilot wire system; the pilot wire to Moundsville is not functional (requiring backup system protection)
The 300MCM bare Copper bus conductor is showing degradation
69kV bus PT’s are original to the station and of an obsolete design, along with the station service
The fence perimeter is too close to the station equipment. Station fencing is not up to AEP standard and has animal concerns which can lead to outages at the station. 
The control house has past flooding damage, asbestos, and lead paint concerns. The control house has outdated and rusted AC/DC cabinets.</t>
  </si>
  <si>
    <t>Station Payne 69kV 
Two (2) 69 kV circuit breakers are oil filled breakers of 1960s vintage without oil containment and have exceeded the recommended fault operations of 10. These breakers have 66 and 46 fault operations respectively. Additionally, oil filled breakers require frequent maintenance. Oil spills are common and can result in significant environmental mitigation costs.
21 out 23 relays are electromechanical and 2 are static relays without vendor support, fault data collection, or SCADA ability.
The 69/12 kV transformer is a fused bank with no disconnecting/sectionalizing capability.  Low side breakers need to be opened to be able to safely work on the fuse and/or transformer.</t>
  </si>
  <si>
    <t>Astor – East Broad Street 138 kV Single Circuit ( 2.75 miles)
From 2015 – 2020 this circuit has experienced 2 momentary and 4 permanent outages resulting in 671K CMI. 
The circuit currently has 54 open conditions on 30 structures ( out of 55  total structures) which includes pole damage, rot top, rotted/spit poles, and missing ground lead wires.
 12 structures have been replaced at different times from 1970 to 2011; remaining are wood poles from 1955. 
The circuit conductor span was primarily installed in 1974 of 636,000 CM ALUM/1350 37 (Orchid 2.75 miles). There are also two spans of 795,000 CM ACSR/AW 26/7 (Drake)
An Engineering and Field Assessment was conducted in 2019 and found the following issues:
 The majority of structures do not meet 2017 NESC Grade B loading criteria
The majority of structures do not meet the current AEP structural strength
The majority of structures do not meet the current ASCE structural strength requirements
The phase to ground clearance of the typical structure supporting the average span length fails to meet current clearance requirements</t>
  </si>
  <si>
    <t>Three 69 kV circuit breakers CB-H, CB-E, &amp; CB-F are GE ‘FK’ oil filled breakers of 1950s and 1970s vintage without oil containment and two of them have exceeded the recommended fault operations of 10. CB-H has 16 fault operations and CB-F 12 has fault operations. Additionally, oil filled breakers require frequent maintenance. Oil spills are common and can result in significant environmental mitigation costs.
The 138/69kV, 90 MVA transformer is a 1978 vintage with decomposition of the paper insulating materials, signs of faults inside the tank, a dielectric breakdown.  In addition, the transformer lacks oil containment system and sits on wood railroad ties.
Currently, 57 of the 63 relays (90% of all station relays) are in need of replacement. 55 are of the electromechanical type and 2 of the static type, none of which have spare parts available for repairs or vendor support, lack fault data collection ability, and don’t allow for SCADA functionality.
Over the last 5 years there have been 1.8 million minutes of CMI at the station, which included 6 outage events due to equipment failure.
The transformer protection includes an obsolete MOAB-ground-switch system, which relies on remote station fault clearing (at West Bellaire and FE’s Windsor station).
The lack of sectionalizing at the station creates dissimilar zones of protection (line, bus, and transformer), which can cause over tripping and miss-operations.
 This station (vintage 1935) has numerous other issues of concern: station service, lead paint, control house, numerous disconnect switches, cap-and-pin insulators prone to failure, battery system, bus PT’s, crumbling foundations, inadequate grounding, presence of PCB’s, and many direct-bury cables past their expected lifespan.</t>
  </si>
  <si>
    <t xml:space="preserve">The condition of Slate Mills is very unsafe; the structures have been deemed a failure the week of August 17th 2020. Much of the wooden structures are in a state where collapse could easily happen.  Any attempt at repair would be dangerous and might precipitate the collapse that we would be trying to mitigate.  
</t>
  </si>
  <si>
    <t>Line Name: Ohio City – West Van Wert 34.5kV Circuit
LINE CHARACTERISTICS
Original Install Date (Age): 1963 (57 years)
Length of Line: 8.90 miles
Total structure count: 173
Original Line Construction Type: Wood
62% of structures replaced in 1994.
Conductor Type: 1/0 Copper 7 (1939 Install), 4/0 ACSR 6/1 Penguin (1966 Install)
CONDITION / PERFORMANCE / RISK ASSESSMENT:
Condition Summary
Open conditions / defects / inspection failures include: missing/broken ground wires, woodpecker damage, broken guy wires
Number of structures with defects/inspection failures: 24
Load at Risk: 3.997 MVA
CMI: 127,978 Customer Minutes of Interruption
CONDITION / PERFORMANCE / RISK ASSESSMENT:
Station Name: Ohio City
Transformers Concerns:
1951 vintage and shows significant signs of dielectric breakdown (paper insulation), accessory damage (likely sludge in radiators, core, and coil), and short circuit breakdown.
OPERATIONAL EFFICIENCY:
AEP has a normally open 34.5 kV tie with Dayton at Dayton’s Rockford Substation that is built to 69kV standards.  This is an out of phase interconnection point and can only be closed if the 12kV Dayton Rockford bus is de-energized first and the line is energized from AEP. AEP’s Ohio City station is a radially served load out of West Van Wert. Since this is a normally open point, the Rockford load is radial under most operating conditions since a manual process must take place to switch the load to AEP’s source if there is an issue with the Celina-Coldwater-Rockford 6688 69kV line.  Dayton has limited switching options from Rockford substation so, the normally open point has needed to be used multiple times in recent years to transfer customers to the Ohio City source due to outages on the Dayton system.</t>
  </si>
  <si>
    <t xml:space="preserve">AEP Ohio has requested installation of a second 138/13.8 kV transformer at Fifth Ave Station to address increased loading on the existing distribution feeders at the station due to load growth in the area. Fifth Avenue station has limited transferability and serves approximately 7,000 customers via a single transformer in an urban environment. 
AEP Ohio has also expressed concerns over the amount of exposure that existing feeders out of Hess station are subject to in the area. 
</t>
  </si>
  <si>
    <r>
      <t xml:space="preserve">Customer Service: Station/Area Name: </t>
    </r>
    <r>
      <rPr>
        <sz val="11"/>
        <color theme="1"/>
        <rFont val="Calibri"/>
        <family val="2"/>
        <scheme val="minor"/>
      </rPr>
      <t xml:space="preserve">Bluelick Switch 34.5 kV. </t>
    </r>
    <r>
      <rPr>
        <b/>
        <sz val="11"/>
        <color theme="1"/>
        <rFont val="Calibri"/>
        <family val="2"/>
        <scheme val="minor"/>
      </rPr>
      <t xml:space="preserve">Load: </t>
    </r>
    <r>
      <rPr>
        <sz val="11"/>
        <color theme="1"/>
        <rFont val="Calibri"/>
        <family val="2"/>
        <scheme val="minor"/>
      </rPr>
      <t xml:space="preserve">3.185MW Existing/3.7MW projected by 2029. </t>
    </r>
    <r>
      <rPr>
        <b/>
        <sz val="11"/>
        <color theme="1"/>
        <rFont val="Calibri"/>
        <family val="2"/>
        <scheme val="minor"/>
      </rPr>
      <t xml:space="preserve">Customer Request: </t>
    </r>
    <r>
      <rPr>
        <sz val="11"/>
        <color theme="1"/>
        <rFont val="Calibri"/>
        <family val="2"/>
        <scheme val="minor"/>
      </rPr>
      <t xml:space="preserve">The customer has requested to upgrade their existing delivery point from 34.5 kV to 69 kV. </t>
    </r>
    <r>
      <rPr>
        <b/>
        <sz val="11"/>
        <color theme="1"/>
        <rFont val="Calibri"/>
        <family val="2"/>
        <scheme val="minor"/>
      </rPr>
      <t xml:space="preserve">Requested In-service Date: </t>
    </r>
    <r>
      <rPr>
        <sz val="11"/>
        <color theme="1"/>
        <rFont val="Calibri"/>
        <family val="2"/>
        <scheme val="minor"/>
      </rPr>
      <t>6/1/2024.</t>
    </r>
  </si>
  <si>
    <t xml:space="preserve">Station/Area Name: Bluelick Switch 34.5 kV
Load: 3.185MW Existing/3.7MW projected by 2029
Customer Request: The customer has requested to upgrade their existing delivery point from 34.5 kV to 69 kV.
Requested In-service Date: 6/1/2024
</t>
  </si>
  <si>
    <t>Station
North Strasburg 138kV
CONDITION / PERFORMANCE / RISK ASSESSMENT:
Equipment Concerns:
• The station utilizes two circuit switchers for 138kV sectionalizing devices on the
through-path. The circuit switchers have failed and are no longer operable. They
have been disabled to avoid a system misoperation.
• 1966 vintage, S&amp;C Electric type ‘G’ model (both switchers)
• The motor mechanisms and relays no longer function properly.
Other Station Concerns:
• The circuit switchers are installed on deteriorating wood structures.</t>
  </si>
  <si>
    <t xml:space="preserve">A customer has requested transmission service at a site just south of the existing Conesville – Corridor 345 kV circuit in New Albany, OH.
The customer has indicated an initial peak demand of 64 MW with an ultimate capacity of up to 256 MW at the site.
</t>
  </si>
  <si>
    <t xml:space="preserve">Westfall Delivery Point (SCP) 138kV:
Buckeye Power Inc., on behalf of South Central Power Company, has requested transmission service in Wayne Township, Pickaway County, Ohio.
SCP currently has a radial 69 kV line served out of AEP’s West Lancaster Station with a load of approximately 42.5 MW in 2022 and growth at a rate of 2% per year.
South Central Power Company would like a new transmission delivery point on the on the other end of this long 69 kV radial line (44 miles of exposure; 5 delivery points). 
Service is requested by March 2022.
</t>
  </si>
  <si>
    <t xml:space="preserve">The Newcomerstown-South Canton eastern 138kV transmission line is 36.5 miles long, originally constructed in 1923. The vast majority of the structures are still original, as well as the six-wired 336 ACSR conductor, insulators, and hardware. This line is made up of several circuits connected between Newcomerstown and South Canton stations.
Insulator assemblies are showing corrosion and deterioration, which could lead to additional failures and safety concerns.
There have been 0.7 million customer-minutes-of-interruption (CMI) over the 2008-2018 time period. 
This line has experienced 33momentary outages and 4 sustained outages over the past 10 years.
The Newcomerstown - South Canton western 138kV transmission line is 35.1 miles long and consists of portions of the following circuits:  Philo-South Canton (36 miles of the total circuit length of 75.2 miles).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Philo-South Canton 138kV circuit has experienced 18 momentary outages over the past 5 years and 4 sustained outages, resulting in 437,567 minutes of CMI.  There are currently 18 open conditions on the circuit. Examples of the conditions include: burnt insulators, worn hardware, rusting towers, damaged shield wire, and severe rusting of the tower steel.
</t>
  </si>
  <si>
    <t xml:space="preserve">West Dover 138-69kV station creates a 3-terminal point on the line, due to the lack of 138kV line breakers or a 138kV transformer protection device (just a MOAB/ground- switch system today).  This complicates the circuit protection scheme and is a risk for misoperations and over-tripping.  In addition, due to the lack of breakers at the station, there are 3 dissimilar zones of protection combined: 138kV circuit, 138-69kV XFMR, 69kV bus.  
</t>
  </si>
  <si>
    <t xml:space="preserve">The South Canton-Torrey western 138kV transmission line is 3.5 miles long and consists of portions of the following circuits: South Canton-Timken Richville (2.0 of 3.5 miles), and Timken Richville-Timken (0.6 of 3.4 miles).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2- 138kV line switches at Faircrest station (part of S.Canton-SE Canton circuit) are barely functional, difficult to open/close, and date to 1971.
The protection equipment on the Southeast Canton-Sunnyside 138kV circuit consists of legacy electromechanical relays and pilot wire communications channel. Electromechanical relays lack vendor support, don’t have SCADA, and lack fault data collection capabilities.  Aging pilot wire is increasingly prone to failure and increased maintenance, leading to risk of having to rely on backup protection methods. 
</t>
  </si>
  <si>
    <t xml:space="preserve">Cloverdale Station:
345/138 kV Transformer #11A
Transformer 11A was manufactured in 1972 with identified upward trending insulation power factor which indicates increased particles in the oil as well as elevated levels of ethylene indicating increased decomposition of the insulating paper materials, decreasing the units ability to withstand electrical faults
Unit leaks oil
Connected in parallel with transformer 11B; high-side connected directly to 345 kV bus #1 exposing it to faults and scheduled maintenance outages
345/138 kV Transformer #11B
Transformer 11B was manufactured in 1997 with increased tertiary bushing power factor indicating capacitive layer deterioration.  The change in bushing dielectric data indicates the tertiary bushings are at greater risk of failure or loss of service of the transformer.  Also, observed elevated levels of carbon monoxide and carbon dioxide indicates decomposition of the paper insulation that impairs the units ability to withstand future short circuit or through fault events
Unit leaks oil
Connected in parallel with transformer 11A; high-side connected directly to 345 kV bus #1 exposing it to faults and scheduled maintenance outages
345/138 kV Transformer #3
High-side connected to 345 kV bus #2 via Motor Operated Air-Break Switch (MOAB) exposing the bus to momentary transformer fault events
31 of the 94 microprocessor relays in the Cloverdale 138 kV Station utilize obsolete firmware
69 kV hook-stick circuit breaker and switcher disconnect switches identified in need of replacement with Gang Operated Air-Breaker Switches (GOAB) 
</t>
  </si>
  <si>
    <t>Line Name: Dismal River – Grundy – Looney Creek 69kV, Original Install Date (Age): 1935, Length of Line: ~8.8 mi , Total structure count: 64, Original Line Construction Type: Wood, Conductor Type: 3/0 ACSR, 336,400 ACSR, 556,500 ACSR, 795,000 ACSR, Momentary/Permanent Outages and Duration: 6 Momentary and 1 permanent Outage, CMI (last 5 years only): 339,660 minutes. Line conditions: 13 structures with at least one open condition,  20% of the structures on this circuit. 16 structure related open conditions: woodpecker holes in poles, rot top crossarms, rot top poles, and a broken knee / vee brace. 1 open condition related to broken guy wire. 13 of 64 structures are 1930s vintage, 20% of the structures on this circuit. 18 of 64 structures are 1970s vintage, 28% of the structures on this circuit.  Twenty Mile Switch Station creates a three terminal line with no ability to sectionalize.</t>
  </si>
  <si>
    <t xml:space="preserve">APCo Distribution has requested a new station to be served from the Broadford — Richlands 138 KV line. The projected peak demand is 21 MW. </t>
  </si>
  <si>
    <t xml:space="preserve">The 6.4 mile, Boone-Bullittsville 69 KV transmission line is 60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should be addressed due to the condition assessment. 
Also, the current configuration of the transmission lines routed into the Boone County transmission station has created lines crossing at undesirable angles.  This produces safety issues and possible longer outage times during maintenance activities.
</t>
  </si>
  <si>
    <t xml:space="preserve">The 8.49 mile, Hodgenville-Magnolia 69 KV transmission line is 64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should be addressed due to the condition assessment.
</t>
  </si>
  <si>
    <t xml:space="preserve">The 15 mile, Summersville-Magnolia 69 KV transmission line is 59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should be addressed due to the condition assessment.
</t>
  </si>
  <si>
    <t xml:space="preserve">A customer has requested service for the establishment of a new distribution station in anticipation of a future industrial customer(s) located at the Wildwood Commerce Park site in Hillsville, VA.
This station is the result of VA House Bill 1840 (HB1840) (Electric Utilities: Pilot Programs for Transmission Facilities Serving Business Parks).
</t>
  </si>
  <si>
    <t xml:space="preserve">The Millers Creek substation was built in 1965.  It has continued to show up on EKPC’s list of Worst Performing areas for several years, and it is currently the #2 worst performing location.  It is served on the LG&amp;E/KU 69 KV transmission line between Beattyville and West Irvine.  This substation had 12 transmission related outages for the 2015-2019 period.
The substation has multiple issues related to poor site access, degraded condition, safety, and obsolete design. Degradation issues include failing fence and erosion around the perimeter of the substation. There is an atypical metering structure with no bypass capability making maintenance more difficult. Regulators are under the low bay structure and are difficult to remove in the event of a failure. Regulator bypass switches and energized feeders have spacing and clearance issues and there is no bypass bus. </t>
  </si>
  <si>
    <t>Kenova substation: 
The 14.4 Mvar 69 kV capacitor bank at Kenova substation has failed.</t>
  </si>
  <si>
    <t xml:space="preserve">Layland – Molly’s Creek 69 kV, Molly’s Creek – Brooklyn Switch (~8 miles)
Circuit is comprised mostly of wood pole structures 
1913 vintage structures (98%)
Circuit fails to meet 2017 NESC Grade B loading criteria and AEP structural strength requirements
4-bell porcelain insulators do not meet current AEP Standards
32 structures with at least one open condition (38% of the structures)
There are 58 structural open conditions affecting poles and crossarms including rot, woodpecker holes and insect damage
There are 2 shield wire open conditions related to broken strands, 5 hardware open conditions affecting guys and 2 forestry open conditions related to brush clearance
Since 2014, there have been 6 momentary and 5 permanent outages on the Bradley - Layland No. 2A 69 kV circuit
Majority of the momentary outages were due to weather including lightning
Permanent outages due to vegetation from outside the ROW and lightning
Lack of shielding on 28% of the circuit likely contributed to poor lightning performance
Outages resulted in approximately 114k customer minutes of interruption
Thurmond SS – Claremont 69 kV (~2 miles)
Circuit is comprised of wood pole structures 
1972 vintage structures (100%)
Circuit fails to meet 2017 NESC Grade B loading criteria and AEP structural strength requirements, and fails to meet ASCE structural strength requirements
4-bell porcelain insulators do not meet current AEP Standards
5 structures with at least one open structural condition (17% of the structures)
There are 5 structural open conditions related to woodpecker damage and rot and 3 hardware conditions related to cracked insulator assembly and broken guys
Outage statistics included in the data above
</t>
  </si>
  <si>
    <t xml:space="preserve">Skeggs Branch substation: 
138/69/4 kV Transformer #1
1950s Vintage Transformer , originally manufactured in 1952 
The Transformer has elevated levels of Carbon Monoxide, Carbon Dioxide, Ethane, Methane, and Ethylene. There is an indication of overheating faults occurring in the main tank which have further degraded the insulating paper materials. One of the oil cooling pumps has developed a leak.
138kV Circuit Switcher A
Mark V type  SF-6 filled ( 1970s vintage ) manufactured by S&amp;C.  
This CS has experienced 37 Fault Ops 
No gas monitor; sister units on the AEP system have a history of gas loss, interrupter failures, and operating mechanism failures.
Relaying
Currently, 12 of the 14 relays (86% of all station relays) are in need of replacement. Of these, 11 are of the electromechanical type and 1 static type, which both have no spare part availability and limited fault data collection and retention. In addition, these relays lack of vendor support. 
Other:
The lack of a transformer low side/69kV line exit circuit breaker means that the 138kV circuit switcher operates for both 138kV and 69kV line faults.
</t>
  </si>
  <si>
    <t>Line Name: Garden Creek – Skeggs Branch – Richlands 69kV
Original Install Date (Age): 1935,1962,1970 
Length of Line: ~21 mi
Total structure count: 180
Original Line Construction Type: Wood and Lattice Steel
Conductor Type: 3/0 ACSR 6/1 (Pigeon), 556,500 CM ACSR 26/7 (Dove), and 336,400 CM ACSR 30/7 (Oriole)
Momentary/Permanent Outages: 26 Momentary and 6 permanent Outages
CMI (last 5 years only): 0
Line conditions: 
42 structures with at least one open structural condition, 23% of the structures on this circuit. 
73  structure related open conditions impacting wooden poles, lattice steel towers, crossarms, braces, and filler blocks including rot, bowing, woodpecker holes, insect damage, cracked, split, and heavy rust/corrosion. 
1 open conditions related to broken strands
8 hardware related open conditions related to broken or chipped insulators and a buried guy.
Other:
This circuit is operated normally open at Permac station
Lack of sectionalizing capability due to multiple stations (Twin Valley SS, Marvin, Clell) being hard tapped to 69kV Line or operated radially
Whetstone Branch is a 3 terminal switching station with no 69 kV line breakers. 
Only 11.6 miles of this line are currently shielded.</t>
  </si>
  <si>
    <t xml:space="preserve">Capitol Hill - Chemical 46kV Circuit (~10.9 miles). 
Circuit is comprised mostly of vintage wood pole structures.
Original vintage wood structures from 1924, 1964 and 1928
The Capitol Hill – Chemical 46kV Line use primarily 1924 vintage 1/0 Copper conductor.
The circuits fails to meet 2017 NESC Grade B loading criteria, AEP structural strength requirements and ASCE structural strength requirements
Since 2015, there have been 8 momentary and 10 permanent outages on the Capitol Hill – Chemical 46kV Circuit.
The momentary outages were attributed to lightning (4), wind (1), distribution (1), vehicle accident (1), and unknown (1) causes.
The permanent outages were due to vegetation fall-in from outside of the AEP ROW (8), lightning (1), and wind (1) causes.
These outages caused 3.1M minutes of interruption for customers at Guthrie Substation.
Currently, there are 38 structures with at least one open structural condition, which relates to 38% of the structures 
88 structural open conditions affecting poles, crossarms, and knee/vee braces including rot, woodpecker holes, broken, split, damaged, and cracked conditions.
8 open shielding or grounding conditions related to worn or damaged shield wire and broken or missing ground wire leads.
3 open hardware conditions related to missing or worn shield wire hardware and broken guys.
1 open ROW condition related to a slip.
Guthrie Tap 46kV Line (~4 miles included in total length above)
Guthrie Tap 46kV Line serves 22 MVA of peak load served radially
Line conductor is 1964 vintage 4/0 ACSR.
</t>
  </si>
  <si>
    <t>Capitol Hill – Mink Shoals 69 kV (~3.1 miles)
Circuit is comprised primarily of original vintage wood structures (1928)
Conductor utilized is comprised primarily of 1979 vintage 4/0 ACSR, 1928 vintage 3/0 ACSR, and 1980 vintage 795,000 CM ACSR conductors. 
Circuit fails to meet 2017 NESC Grade B loading, current AEP structural strength requirements and current ASCE structural strength requirements
Since 2015, there have been 11 momentary and 4 permanent outages on the Capitol Hill – Mink Shoals 69kV Circuit. 
The momentary outages were attributed to lightning (5), wind (2), unknown (2), animal bus (1), and other station bus operation (1) causes. 
The permanent outages were attributed to lightning (1), underground line conductor failure (1), vegetation fall-in from outside of the AEP ROW (1), and failed station protection system equipment (1) causes. 
The permanent outages caused 656k minutes of interruption for 2,420 customers at Mink      Shoals Substation.
6 structures with at least one open condition (12% of the structures)
8 open structural conditions affecting poles and crossarms including damaged, rot top, woodpecker damaged, insect damaged, and rot heart conditions. 
3 open shielding conditions related to worn shield wire.
2 open hardware conditions related to broken insulators.
1 open ROW condition related to a slip.
Roughly 30% of the structures had some sort of decay beyond normal weather conditions.</t>
  </si>
  <si>
    <t xml:space="preserve">APCO Distribution has requested a new distribution station supporting West Virginia Business Ready Sites Program (House Bill 144) located in Raleigh County, West Virginia. 
Summer projected load: 16 MVA
Winter projected load: 16 MVA.
</t>
  </si>
  <si>
    <t xml:space="preserve">A customer has requested a new delivery point located in Kanawha County, West Virginia. 
Summer projected load: 7 MVA
Winter projected load: 7 MVA.
</t>
  </si>
  <si>
    <t>APCO Distribution has requested a new distribution station
supporting West Virginia Business Ready Sites Program
(House Bill 144) located in Raleigh County, West Virginia.</t>
  </si>
  <si>
    <t>Options are being evaluated to address aging condition issues of the East Bernstadt distribution substation.  It has been determined that more space is needed to achieve EKPC’s standard substation design requirements.  EKPC’s planning department has been asked to evaluate the ongoing need of the East Bernstadt 16.2 MVAR capacitor bank due to space limitations at the site.</t>
  </si>
  <si>
    <t>Belva 138/46 kV Station • The transformer protection includes an obsolete MOAB-ground-switch system, which relies on remote station fault clearing. • The lack of sectionalizing at the station creates dissimilar zones of protection (line, bus, and transformer) which can cause over tripping and mis-operations. • Belva Station deploys 40 relays and currently 36 of the 40 (90%) are in need of replacement. 35 are electromechanical and 1 is static type, which have significant limitations with regards to part availability and fault data collection/retention.</t>
  </si>
  <si>
    <t>Hartland 46 kV Station • Circuit switcher AA is a 2030-69 type SF6 filled switcher. The S&amp;C 2030 family of circuit switchers have no gas monitor and currently in-service units on the AEP system have experienced 80 malfunctions from May 2002 to August 2019. • Vacuum bottles on MOABs ‘W’ and ‘Y’ show signs of damage.</t>
  </si>
  <si>
    <t>Belva –Clendenin 46 kV Circuit (~27 miles) • Circuit is comprised mostly of vintage wood pole structures. • Original vintage wood structures from 1940 • The Belva –Clendenin 46kV Line uses primarily original vintage conductor includeing 2/0 Copper, 4/0 ACSR and 336 ACSR. • The circuit fails to meet 2017 NESC Grade B loading criteria, AEP structural strength requirements, and ACSE structural strength requirements • Since 2015, there have been 28 momentary and 30 permanent outages on the Belva –Clendenin 46kV Circuit. • The momentary outages were due to lightning (16), unknown (5), wind (3), misoperation (3), field error (1) causes. • The permanent outages were due to vegetation fall-in from outside of the AEP ROW (15), lightning (7), vegetation contacts from inside the AEP ROW (4), flood/slide (1), crossarmfailure (1), ice/snow (1), and distribution (1) causes. • These outages caused 8.9M minutes of interruption for customers. The reported CMI is an estimated value due to the wholesale delivery point at Hartland Station. • Currently, there are 114 structures with at least one open structural condition, which relates to 44% of the structures • 357 structural open conditions primarily related to rotten poles and crossarms. Other structural conditions include woodpecker damage, leaning in-line, or split poles, broken rusted, or corroded crossarms, and a split knee/veebrace. • 22 open forestry conditions related to brush clearances and dead trees • 21 open hardware conditions related to broken, loose, or damaged guys, broken insulators, and rusted or worn conductor hardware. • 1 open conductor related condition related to damaged conductor • 1 open grounding condition related to a broken ground lead wire</t>
  </si>
  <si>
    <t>Fort Robinson — Lovedale 34.5 KV (Installed in 1969) • Length: ~3.57 Miles • Original Construction Type: Vintage Wood Pole • Original Conductor Type: 556 ACSR 26/7 • Permanent Outages: 3 (5 years) • CMI: 107,429 (2015-2020) • Total structure count: 88 • Number of open conditions: 19 – Open conditions include: broken conductor strands, broken/burnt insulators. • Unique structure count with open conditions: 6 (7%) • Structures on the line failed to meet 2017 NESC Grade B loading criteria, failed to meet current AEP structural strength requirements, and failed to meet current ASCE structural strength requirements. • Additional Info on Wood Assessment, Insulator &amp; Conductors: – Wood Assessment: The structures are in poor overall condition. Conditions include rot, pole top weathering, bowing, cracking, and woodpecker holes. – The insulators on the line do not meet current AEP standards for Critical Impulse Flashover CIFO (an insulator rating related to what level of flashover the insulator is expected to be able to withstand) and minimum leakage distance requirements.</t>
  </si>
  <si>
    <t>Station Name: Wolf Hills Circuit Breakers A, B, C &amp; D (138 KV) Concerns: • All of these breakers are HVB145-40000 type, SF6 filled. These breakers are 2000 (CBs B, C, &amp; D) and 2001 (CB A) vintage and manufactured by GE-Hitachi. • This type of CB requires maintenance beyond the typical SF6 model type because of air trip mechanisms. The entire air system must be rebuilt whenever maintenance is performed resulting in significant costs. • The HVB145 model family has the propensity to mechanically pump closed instead of locking open as it awaits an electrical close command from the relaying. This presents a high mis-operation risk on the system. • All of these breakers have exceeded or met the manufacturer’s designed number of full fault operations of 10 – Breakers A, B, C, and D have experienced 43, 35, 12, and 10 fault operations, respectively. While each of these fault operations is likely not at the full fault current rating of the circuit breakers, fault operations of any magnitude come with accelerated aging. • Environmental concerns: The HVB circuit breaker model used in this station has a high occurrence of SF6 gas leaks. There have been 215 malfunction records of “Low Gas” or “Adding SF6” across the AEP System. This is an environmental concern since SF6 is a potent greenhouse gas with a high climate change potential, and its concentration in the earth’s atmosphere is rapidly increasing. Relay concerns: – Currently, 25 of the 33 relays (76% of all station relays) are in need of replacement. – There are 12 electromechanical and 3 static type relays which have significant limitations with regards to fault data collection and retention, lack sufficient spare part availability, and lack vendor support. There are 10 microprocessor relays that utilize obsolete firmware.</t>
  </si>
  <si>
    <t>North Blacksburg Station: • 138/69-12 kV Transformer #1 • 1972 Vintage Transformer • The presence of Ethane, along with the indication of overheating faults, indicates decomposition of the paper insulation that impairs the unit’s ability to withstand future short circuit or through fault events. • The dielectric is driven by the upward trend in insulation power factor, which indicates an increase in particles within the oil. • The transformer has had issues with proper oil flow. • 138/12 kV Transformer #2 • 1967 Vintage Transformer • The presence of Acetylene, confirms the insulation system (oil and paper) is in poor condition and also indicates electrical discharge faults of low energy have occurred within the main tank causing electrical breakdown of the unit. • The transformer has significant rust spots and weld leaks. • This is allowing voltage phase imbalances, specifically high voltage, to pass through to distribution customers served from North Blacksburg station.</t>
  </si>
  <si>
    <t>The City of Danville has requested a new delivery point to feed their West Fork station. The new delivery point will support the City’s networked 69 kV system.</t>
  </si>
  <si>
    <t>The 138 kV circuit breaker “A” is a 145-PA-40-20 type breaker manufactured in 1990. This circuit breaker has experienced 4 low SF6 gas level malfunctions since November 2012. The expected life of the bushing gaskets and door inspection port seals is 25 years; this unit has reached this age. Seals that are no longer adequate can cause SF6 leaks to become more frequent. The manufacturer provides no support for this 145-PA family of circuit breakers, and spare parts for this breaker type are not available. • Leesville Station is configured as a ‘”lonesome breaker” configuration with CB “A” providing protection for both the Smith Mountain and Altavista Lines. CB “A” is located physically in the Altavista bay. The Smith Mountain line has MOAB “X” for sectionalizing. Leesville Hydro ties into Leesville with MOAB “Y”. This configuration consists of three overlapping zones of protection for the transformer, bus and line. • Motor mechanisms and switches for MOABs “X” and “Y” are of an obsolete style in need of replacement due to lack of spare parts. • 18 of the 22 relays (82% of all station relays) are in need of replacement. These are comprised of 13 electromechanical type and 5 static type relays which have significant limitations with regards to fault data collection and retention. In addition, these relays lack vendor support. The 5 static relays include the SLY-81 and SLYG-81 model types, which are the only remaining relays of this type on the AEP system; these relays are PRC-005 compliance applicable. There are concerns with mis-operation risk and the possibility for reduced protection on the lines in the case of any SLY-81 and SLYG-81 relay failure. • The Leesville-Altavista 138 kV circuit is a tie-line with Dominion with concerns related to the associated electromechanical relaying and potential mis-ops. • There are 2 wood pole structures with down guys in use to run station service and control cable from the station to the hydro facilities via lashed messenger wire. The structures are deteriorated and down guys are blocking access in the station. • Non-standard metering located on the low side of the generation step-up transformers do not capture potential auxiliary load use</t>
  </si>
  <si>
    <t>A customer service request to serve up to 250 MW of load near the Big Sandy substation in Kentucky. Initial load request is for 100 MW. Requested in service date is January 2022.</t>
  </si>
  <si>
    <t>Peaksview-South Lynchburg 69 kV Line Asset  0.63 miles of 4/0 COPPER 7 conductor is 1938 vintage  Structures 443-43 to 443-49 are all wood poles o Structure 48 is 2004 vintage o 1 of the 3 poles of Structure 443-49 is 2001 Vintage o 2 Open Structural Conditions on this section (woodpecker damage and corroded crossarms) • Performance  4 Permanent Outages for 37.5 Total Hours o 180,000 Customer Minutes of Interruption (CMI)  16 Momentary Outages - Lightning (7), Distribution (3), Unknown (2), Station Insulator (1), Other Station Equipment (1), Animal (1) &amp; Other (1)  Operational studies identified thermal overloads of this line section during upcoming scheduled construction outages in the area. Addressing the 4/0 COPPER section will allow for upcoming outages to continue without risk to load served in the area.</t>
  </si>
  <si>
    <t xml:space="preserve">Hatfield Substation: Transformer #1 (138/69/46kV): • The high side MOAB/Ground Switch scheme on TR1 protection. • TR-1 bank is tapped off the 138kV Bus without 138kV line breakers, creating a three terminal line with the 138 kV line exits. Transformer #2 (46/7.2kV 111 MVA): • Grounding Transformer for station service • 1990 Vintage unit • DGA indicates elevated levels of CO2 gas concentration • Bushings are at a greater risk of failure due to capacitive layer deterioration and change in bushing power factor. • High decomposition of the paper insulating materials. • Wood tie foundations • Oil containment is in need of repair or replacement • GND TR-2 is a legacy transformer, from a previous station setup that has been preserved as a source of station service. The grounding bank and associated bus work increases the exposure for failure in order to provide station service. 69 kV Circuit Breaker B:
• Breaker Age 1990
• Interrupting Medium: (SF6)
• Fault Operations: 65
• Additional information on this breaker: This particular breaker has had 35 reported
malfunctions related to gas leaks. In addition, its CTs have previously been removed and
dried.
Relays:
• Currently, 41 of the 45 relays (91% of all station relays) are in need of replacement. There
are 38 of the electromechanical type and 3 of the static type, which have significant
limitations with regards to spare part availability and fault data collection and retention. In
addition, these relays lack of vendor support. </t>
  </si>
  <si>
    <t>138 kV line 8604 is currently normally open at Bradley 
The Bradley / Kankakee area serves 335 MW of load from two lines
Line 8604 has 3.5 miles of 40 year old 636 kCMIL ACSR conductor on 80 year old wood H-frames. 
Wood poles, crossarms, braces, and insulators are nearing the end of their useful life</t>
  </si>
  <si>
    <t xml:space="preserve">138 kV line 0708 is directly connected to center bus at State Line substation without a circuit breaker. 
A fault on line 0708 separates the 2 other 138 kV buses.
</t>
  </si>
  <si>
    <t xml:space="preserve">Duke Energy Distribution has asked for a new delivery point in North Bend, OH.  The distribution transformers that serve this area from Neumann and Sayler Park are peaking at 100% of rated capacity. Several large residential developments are planned or are currently under construction in this area. 
</t>
  </si>
  <si>
    <t xml:space="preserve">Industrial Park – Spy Run 34.5kV ~4.2 Miles
Wood pole line originally constructed in 1965
45 structures have at least one open condition (37% of line) including Rot Top, Insect Damage and Woodpecker holes
18 structures were assessed by an aerial drone and 12 assessed by ground crew. 6 structures had heart rot, 12 structures had insect/woodpecker damage. 
121,563 CMI over the past 5 years with 2 outages
Structures do not meet 2017 NESC Grade B loading criteria, do not meet current AEP structural strength requirements, and do not meet the current ASCE structural strength requirements. 
</t>
  </si>
  <si>
    <t xml:space="preserve">Wolf Lake Tap 69kV ~5.44 Miles/Original Construction Date: 1958/Original Construction Type: Wood pole with 4/0 ACSR conductor (57/68 structures original from 1958) Outage History (2015-2020)/697,305/CMI with 8 momentary and 1 permanent outages/Radial service to Wolf Lake. Radial service severely restricts the ability to perform routine maintenance and restoration activities, which can degrade the reliability of the associated lines/equipment in comparison to other non-radial facilities. Additional Info:12 of 30 structures assessed by ground crew/UAV showed some level of wood pole decay/Structures do not meet 2017 NESC Grade B loading criteria, do not meet current AEP structural strength requirements, and do not meet the current ASCE structural strength requirements. 
</t>
  </si>
  <si>
    <t>Circuit Breaker “F” is a 1994 138kV 145-PA type Breaker. •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 • This breaker has experienced 17 faults, over the manufacturer recommended 10. • Cap Switcher “BB” is a 1980’s vintage 138kV Mark V Cap Switcher. • Due to numerous malfunctions, cost of repair and lack of monitoring, AEP is replacing these units where viable.</t>
  </si>
  <si>
    <t>Duke Energy Distribution has asked for additional capacity at Newtown substation.  Obsolete 4 kV distribution facilities at Madeira, Milford, Clertoma and Terrace Park are being retired.  10 MVA  of 13 kV capacity is required.</t>
  </si>
  <si>
    <t xml:space="preserve">A new customer has requested a new delivery point for a winter peak demand of 28.5 MW and 1.5 MW summer peak by 7/1/2022.  The new delivery point is located in Madison Co, KY approximately 5.5 miles northeast from EKPC’s Crooksville distribution substation. The existing distribution infrastructure is not capable of serving this request.
</t>
  </si>
  <si>
    <t xml:space="preserve">The Taylorsville distribution substation was built in 1946.  This station is currently served from LG&amp;E/KU’s Bardstown-Finchville 69 KV transmission circuit.
This station has numerous issues associated with aging/condition, site location, and accessibility.  The station has a narrow driveway with a 90 degree turn. Extremely small station footprint with minimal space to maneuver around the equipment.  High side switch and porcelain lightning arrestors are at end of life.  There is no metering bypass, or bypass buss in the low bay, which prolongs restoration.  The distribution transformer is inconveniently located under the high side bus which creates prolonged maintenance outage time.
</t>
  </si>
  <si>
    <t xml:space="preserve">North Bluffton 69kV 
City of Bluffton has requested an expansion to their delivery point to serve a new 5MW load increase by November 1, 2021
</t>
  </si>
  <si>
    <t xml:space="preserve">The 9.61 mile, Three Links Jct.-Three Links 69 KV transmission line is 63 years old. 
This line has condition issues such as conductor steel core and static wire deterioration, rusting, pitting and broken strands.   Based on this information, the EKPC Reliability team has concluded that this line is at or near end of life and should be addressed due to the condition. 
</t>
  </si>
  <si>
    <t xml:space="preserve">The 17 mile, Goddard - Charters  transmission line is 69 years old.  
Testing from the LineVue robot from Kinectrics Corporation deemed the phase and static wire condition as marginal. The testing identified instances of rusting, pitting, and broken strands. Based on this testing information, the EKPC Reliability team has concluded that this line should be addressed due to the condition assessment. 
</t>
  </si>
  <si>
    <t>The 29.29 mile, Beattyville-Tyner transmission line is 65 to 66 years old.  
Testing from the LineVue robot from Kinectrics Corporation deemed the phase and static wire condition as poor. The testing identified instances of rusting, pitting, and broken strands. Based on this testing information, the EKPC Reliability team has concluded that this line should be addressed due to the condition assessment.</t>
  </si>
  <si>
    <t>Derby – Hickory Creek 69kV line: • ~6.2 miles of 1965 336.4 ACSR wood line exist on this line. • Structures fail NESC Grade B, AEP Strength requirements, and ASCE structural strength standards • Since 2015 there have been 13 momentary outages and 1 permanent outage on this circuit • 13 structures were inspected by drone with 10 assessed by ground crew • 8 have flashed insulators • 7 had wood decay • 54% of poles inspected by ground crew had beyond normal decay. • 24 structures have open conditions on this line including burnt insulators, broken/rust guys and corroded shield wires</t>
  </si>
  <si>
    <t>Derby –Hickory Creek 34.5kV line (6.16 miles): • Majority structures are 1957 wood pole crossarmstyle. • Conductor is original 1957 4/0 Copper conductor • Insulation is legacy cap and pin style insulation • Structures fail NESC Grade B, AEP Strength requirements, ASCE structural strength standards, Insulation standards minimum leakage distance and shielding angle. • 24 were assessed by drone with 18 assessed by ground crew. • 50% of crossarms had ground or shell decay • 15/24 drone inspected poles had moderate decay or splitting arms • Most insulators and attachment hardware was corroded • Currently there are 82 structures with open conditions on this segment including rot, corrosion, splitting, twisting and bowing on the poles and corssarms . Bendix Lakeshore 34.5kV Tap (1.73 miles): • Majority structures are 1952 wood pole crossarmstyle. • Conductor is original 1952 4/0 ACSR • Structures fail NESC Grade B, AEP Strength requirements, ASCE structural strength standards, Insulation standards minimum leakage distance and shielding angle. • All structures were assessed by drone with 10 assessed by ground crew. • 25% of crossarms had decay • All structures had moderate levels of decay • Several crossarms had insect damage • Currently there are 11 structures with open conditions on this segment including rot, cracked wood, and woodpecker damage. • Line is a radial line which is difficult to maintain due to outage constraints.</t>
  </si>
  <si>
    <t>Industrial Park – McKinley 138kV line: • 4.59 miles of 1968 795 ACSR. ~1 miles is double circuited with McKinley – Melita 69kV and ~.9 miles is double circuit with Melita –Hadley 69kV. The remainder is single circuit. • All sections of this line is 1968 conductor, and 85/98 structures are original wood poles. There are 11 steel structures from 1968 and 2 steel structures from 2018 that are not identified as a need at this time. • Structures fail NESC Grade B, AEP Strength requirements, and ASCE structural strength standards • 18 structures were inspected by drone with 11 assessed by ground crew • 9 structures found to have moderate-heavy checking or insect/bird damage • Several instances of insulators tipping away from pole • 81% of poles inspected by ground crew had beyond normal decay. • 12 open conditions are on this line including woodpecker damage, damaged guy wires, damaged insulators</t>
  </si>
  <si>
    <t>New Customer Connection – Potomac Edison Distribution requested a new 230 kV connection at their Old Farm Substation, anticipated load is 15 MW. Requested in-service date is June 2021.</t>
  </si>
  <si>
    <t>Kenzie Creek 345/138/69kV • CB “F”, “F1”, “F2”, “G” and “G1” are 1990’s vintage 145-PA type breakers •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 • The CB’s have experience the following faults and are above the manufacturers recommended rating of 10 • Breaker G: 39 • Breaker G1: 24 • Breaker F1: 12 • Breaker F: 29 • Breaker F2: 34</t>
  </si>
  <si>
    <t>Robison Park – Sowers 138kV line: • 13.6 miles of this 18 mile line is 1966 wood H Frame construction • 4.3 miles of this 18 mile line is 1966 Steel lattice and isn’t identified as a need at this time. • 17.9 miles of this 18 mile line is 1966 636 Grosbeak ACSR conductor • Structures fail AEP Strength requirements and ASCE structural strength standards and AEP Shielding requirements • The 2015-2020 time period has seen 4 momentary and 3 permanent outages • Line has been subject to 464,404 CMI to customers served out of Grabill station. • 15 structures were inspected by drone with 16 assessed by ground crew • Moderate shell decay on most wood poles • Most Cross Arms have moderate decay on top side of arms • 40% of structures had broken/missing grounds. • 11 structures with open conditions are on this line currently including disconnected X Braces/Crossarms, Rot Top and broken ground leads.</t>
  </si>
  <si>
    <t>Kalamazoo - Vicksburg 69kV line: • 4.72 miles of mostly 1972 wood pole • Conductor is 3/0 ACSR • Since 2015 there have been 7 momentary and 1 permanent outages • Structures fail NESC Grade B, AEP Strength requirements and ASCE structural strength standards • There are 26 structures with open conditions (41% of line). 17 of these are structure related including pole rot, split and woodpecker damage</t>
  </si>
  <si>
    <t xml:space="preserve">Customer Service:
A customer has requested transmission service just south of AEP’s existing Parsons Station in Lockbourne, OH.
The customer has indicated an initial peak demand of 100 MW with an ultimate capacity of up to 675 MW at the site.
</t>
  </si>
  <si>
    <t>Hummel Creek – Marion Plant 34.5 kV (Vintage 1967) • Length of Line: 4.47 miles • Total structure count: 136 with 119 dating back to original installation. • Original Line Construction Type: Wood monopole and two pole structures with cross arm construction. • Porcelain insulators • Conductor Type: 556,500 CM ALUM/1350 19 Dahlia • Condition Summary • Number of open conditions: 19 structure open conditions • Open conditions include knee/vee brace, shielding/grounding open conditions related to the ground lead wire with missing or stolen, hardware, broken insulators. • Based on the ground crew assessment most poles and arms assessed are in poor condition with a overall condition of the line moving towards increased maintenance cycles and less reliability. – Structures fail NESC Grade B, AEP Strength requirements, and ASCE structural strength standards – The grounding method utilizes butt wraps on every other structure, providing reduced lightening protection for the line.</t>
  </si>
  <si>
    <t>Robison Park – Wallen 69kV line (3.24 miles): • 14 of the 44 structures are original 1930 Steel Lattice • There are 7 wood poles with significant insect and wood pecker damage, with insulators that are pulling away and flashed insulators. • Remainder of structures are steel monopole and are in acceptable condition at this time. • 2.96 miles of line is original 1930s vintage 300,000 CM CU conductor • Since 2015 there have been 5 momentary and 1 permanent outages • 7 wood structures fail NESC Grade B, AEP Strength requirements and ASCE structural strength standards</t>
  </si>
  <si>
    <t>Tanners Creek – Desoto – Sorenson 345kV line (138 miles): • Majority (561/575) structures are original 1952 Steel Lattice • Majority (137 miles) of Conductor is 1952 vintage paper expanded conductor on the Sorenson – Desoto, Sorenson – Keystone, Keystone – Desoto and Desoto – Tanners Creek circuits. • Since 2014 there have been 29 momentary and 14 permanent outages across this line asset. • The Paper Expanded conductor is difficult to splice during repairs due to the unavailability of like for like replacement conductor. • Line is prone to galloping, and causes issues for sensitive customers in the Marion and Ft Wayne area. • 19 structures were investigated at the ground and 38 structures were assessed by drone. • 20 of these structures had rust or galvanizing • 11 had broken/flashes or rusted insulators • 6 had sliding/bent or damaged dampers • 1 had broken spacers • With 393 open conditions total, 249 of the 575 structures have at least one open condition. These open conditions include but are not limited to the following. • Loose braces; damaged, loose, or rust heavy lacing; rusty legs; broken, damaged, or gunshot conductor; broken or corroded shield wire; and significant hardware issues.</t>
  </si>
  <si>
    <t>A customer has requested new transmission service in Muncie, Indiana by March 2022. Anticipated load is 16.16 MVA.</t>
  </si>
  <si>
    <t xml:space="preserve">A customer has requested transmission service near AEP’s existing Bixby – West Lancaster 138 kV circuit in Lancaster, OH.
The customer has indicated an initial peak demand of 100 MW with the potential for an ultimate capacity of up to 300 MW at the site.
</t>
  </si>
  <si>
    <t>Equipment Material/Condition/Performance/Risk: The Wagenhals 138-69-23kV station was originally constructed in 1943.  The station directly serves approximately 140 MW of industrial load (130 MW steel mill at 138kV; 10 MW casting plant at 23kV). The 138-23kV transformer #1 (vintage 1957) has the following asset concerns:  insulation breakdown, elevated levels of CO2, high moisture readings, leaks, and wood-tie foundations in poor condition. The 138-69-23kV transformer #2 (vintage 1967) has the following asset concerns: insulation breakdown, elevated ethane and ethylene levels, high moisture readings, and low dielectric strength, and wood-tie foundations in poor condition. The control house has various issues: water intrusion, animal-related damage, lead paint, leaking roof, and asbestos. The 23kV yard has corroded steel and crumbling foundations, along with cap-and-pin insulators. In addition, energized equipment does not meet current clearance requirements. There are environmental concerns:  positive tests for PCB’s; lead paint and asbestos, which are a safety risk to field personnel. The ground grid is inadequate and the AC station service and DC cabinets are in very poor condition. All 3 station transformers lack an oil containment system. 138kV breaker ‘H’ has routine SF6 leaks and 138kV breaker ‘A’ has an oil leak. There are 3- 69kV oil-filled breakers (P, Q, S), installed between 1962-1970, that are oil filled without oil containment; oil filled breakers have much more maintenance required due to oil handling requirements. In addition, spare parts or technical support for these breakers are not available.  This model of breakers has been prone to hydraulic mechanism malfunctions. The 2- 23kV breakers are oil-filled and were installed in 1977. These breakers are oil filled without oil containment; oil filled breakers have much more maintenance required due to oil handling that their modern, SF6 counterparts do not require. In addition, spare parts or technical support for these breakers are not available.  This model of breakers has been prone to hydraulic mechanism malfunctions. There are a large number of 69kV and 23kV transmission hook-stick switches identified in need of replacement with Gang Operated Air-Breaker Switches (GOAB) . The 138kV &amp; 23kV PT’s are original to the station (1943) and have significant rusting and are at risk of oil spills. The station contains 103 electromechanical relays and 1 static relay.  These relays have significant limitations with regard to spare part availability, SCADA functionality, and fault data collection and retention.  In addition, these relays lack vendor support.  The relays of concern are involved with 138kV, 69kV, &amp; 23kV circuit protection, 69kV &amp; 23kV bus protection, and transformer protection….Operational Flexibility and Efficiency: The 3- transformers lack a high-side fault interrupting devices and require tripping an entire 138kV bus to clear a fault.  These dissimilar zones of protection can cause over tripping and mis-operations. The 138kV design consists of 2- straight buses with a single bus-tie breaker, this configuration causes extended outages for maintenance, especially for a station serving a major steel customer. A stuck-breaker contingency on the 138kV bus-tie breaker requires tripping 9- 138kV breakers, 4- 69kV breakers, and 2- 23kV breakers (15 total breakers), taking the entire station out of service.  This contingency would result in load loss of approximately 140 MW, loss of a 138kV cap bank, plus the loss of 2 sources to the local 69kV system.</t>
  </si>
  <si>
    <t>The 1.61 mile, Clay Village 69 KV transmission tie line to
LG&amp;E/KU is 70 years old.
This line has condition issues such as conductor steel core and
static wire deterioration, rusting, pitting and broken strands.
Based on this information, the EKPC Reliability team has
concluded that this line is at or near end of life and should be
addressed due to the condition.</t>
  </si>
  <si>
    <t>Buckeye is requesting on behalf of Hancock-Wood Electric Co-op a new 138kV delivery point on the Ebersole – Findlay Center 138kV Circuit by August 2023. Anticipated load is about 3 MVA.</t>
  </si>
  <si>
    <t>The 19.9 mile, Headquarters-Murphysville 69 KV transmission
line is 66 years old.
This line has condition issues such as conductor steel core and
static wire deterioration, rusting, pitting and broken
strands. Based on this information, the EKPC Reliability team
has concluded that this line is at or near end of life and should
be addressed due to the condition.</t>
  </si>
  <si>
    <t>The 14.2 mile, Peyton Store – Liberty Junction 69 KV
transmission line is 67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is at or near end of life and
should be addressed due to the condition assessment.</t>
  </si>
  <si>
    <t xml:space="preserve">Line Name: Newcomerstown- Cambridge 69kV, Leatherwood- North Cambridge 69kV Original Install Date (Age): 1926
Length of Line: 21.94 miles
Total structure count: 317
Original Line Construction Type: Steel lattice and Wood
3% of structures recently replaced
Conductor Type: 3/0 Copper 7 and 336 ACSR 18/1 conductor
Outage History
18 momentary and 5 permanent outages with an average duration of 33.41 hours
CMI: 453,409 from 1/1/2014 – 3/20/2019
Load at Risk: 16.829 MVA
Condition Summary
Number of open conditions by type / defects / inspection failures: Newcomerstown- Cambridge 88, Leatherwood- North Cambridge 13
Ground lead wire missing, stolen or broken, structure related conditions affecting the cross arm or pole including rot, split or woodpecker holes, contaminated or broken insulator hardware
</t>
  </si>
  <si>
    <t xml:space="preserve">Fremont Center Station:
69 kV Circuit Breakers F, G, H, J, K, &amp; L
Breaker Age: F-1971, G-1971, H-1971, J-1971, K-1971, &amp; L-1988
Interrupting Medium: (Oil)
Fault Operations:
Number of Fault Operations: F-15, G-51, H-26, J-20, K-19, &amp; L-69
Manufacturer recommended Number of Operations: 10
Additional Breaker Information: These breakers are oil filled without oil containment; oil filled breakers have much more maintenance required due to oil handling that their modern, SF6 counterparts do not require.
Relays: Currently, 40 of the 76 relays (53% of all station relays) are in need of replacement or upgrades. 39 of these are of the electromechanical type and 1 of the static type which have significant limitations with regards to fault data collection, SCADA functionality, spare parts, and data retention. 
RTU: The existing Data Concentrator – DOS type RTU installed at Fremont Center is a non-standard RTU with no vendor support, no active warranty, and no Ethernet compatibility. In addition, this unit has high a malfunction rate.
</t>
  </si>
  <si>
    <t>Circuit Breakers (34.5 kV): F, G, H, I, J, L, M, N, U, V, &amp; W
Breaker Age: 
F, G, H, I, J, L, N, U, &amp; V (1952); M  (1955); W (1951) Transformers:
138/34.5/12 kV Transformer Bank 1 (three single phase units)
Age: 1941 (all units)
The single phase units of this transformer are showing signs of decomposition of the paper insulation that impairs the unit’s ability to withstand future short circuit or through fault events.
The units are also showing signs of increased particle contamination and degraded dielectric strength of the insulation system (oil and paper)
No oil containment
138/34.5/12 kV Transformer Bank 2 (three single phase units)
Age: 1941 (unit 1); 1949 (units 2&amp;3)
The single phase units of this transformer are showing signs of increased particle contamination and degraded dielectric strength of the insulation system (oil and paper)
No oil containment
138/34.5/12 kV Transformer Bank 3
Age: 1955
This 3-phase unit is showing signs of decomposition of the paper insulation that impairs the unit’s ability to withstand future short circuit or through fault events.
This unit is also showing signs of degradation of dielectric strength of the insulation system (oil and paper).
No Oil Containment
Relays: 
Currently, 156 of the 174 relays (90% of all station relays) are in need of replacement. 152 of these are of the electromechanical type and 3 are of the static type which have significant limitations with regards to spare part availability and fault data collection and retention. In addition, these relays have no vendor support. Additional Issues:
Ground grid concerns: 1 ground per structure
138kV and 34.5kV bays have cap-and-pin insulators
All four Transformers have high-side Motor Operated Air Brake switches (MOABs) that are obsolete. 
There is insufficient road access to get into the station. Need to cross highly utilized railroad crossing to enter the station. There are no crossing signs or barricades which causes safety concerns. An alternative route into the station is needed.
Washout risks on the north side of the station.
Environmental concerns with the old oil house and underground pipes that were used to pump oil to the 138kV CBs. There are also leftover oil storage tanks and drums on the site.
34.5kV bus is within reaching distance, which causes safety concerns. 
34.5kV line PTs are leaking oil and obsolete.
Station configuration: Bus tie switches on 138kV Bus 1 &amp; 2.
Station Service: Transformers are obsolete, rusting and cable insulation is cracking and contains PCBs. 
Interrupting Medium: (Oil)
Fault Operations:
Number of Fault Operations: F 48, G 1, H 1, I 4,  J 2, L 2, M 3, N 21, U 10, V 50, &amp; W 13
These breakers are oil filled without oil containment; oil filled breakers have much more maintenance required due to oil handling that their modern, SF6 counterparts do not require.
Circuit Breakers (138 kV): Circuit Breakers: A, D, E, &amp; C 
Breaker Age: 
A, D, E, &amp; C (1986)
Interrupting Medium: (SF6)
Fault Operations:
Number of Fault Operations: A 17, D 2, E 2, &amp; C 1 
Additional Information: Breaker models for these are 145-PA.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all four of these units have reached this age.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t>
  </si>
  <si>
    <t xml:space="preserve">Lockwood Road 138 kV Station
Circuit Breakers A:
Manufactured Date: 1982
Interrupting Medium: (SF6)
Fault Operations:
Number of Fault Operations: 85
Manufacturer recommended Number of Operations: 10
Additional Breaker Information: The expected life of the bushing gaskets and door inspection port seals is 25 years, this breaker has surpassed this age. Seals that are no longer adequate can cause SF6 leaks to become more frequent. The vendor provides no support or manufactures spare parts for this family of circuit breakers.
Relays: Currently, 30 of the 31 relays (97% of all station relays) are in need of replacement. 25 of these are of the electromechanical type and 2 of the static type which have significant limitations with regards to spare part availability and fault data collection and retention. In addition, these relays lack of vendor support. There are also 3 microprocessor based relays commissioned in 2009 and have unsupported firmware Operational Flexibility and Efficiency
The Richland line terminal has a MOAB instead of a CB. This is a tie-line to First Energy.
The bypass switch on CB-B complicates the bus protection. It is an operational challenge due to the City of Bryan having generation as well as a second source from the First Energy system (through Richland). Bypasses create protection reliability concerns.
The capacitor at Lockwood Rd bank causes voltage quality issues for City of Bryan when either of the 138 kV sources into Lockwood Road are out of service due to the size of the bank.
Customer Service
The existing Station is not expandable in its current configuration.
There has been significant interest from large industrial load (future) to construct in this area, and specifically to connect to this station.
</t>
  </si>
  <si>
    <t>The 12.3 mile, Maytown Tap-Hot Mix Road Tap 69 KV
transmission line is 62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is at or near end of life and
should be addressed due to the condition assessment.</t>
  </si>
  <si>
    <t xml:space="preserve">Line Name: Muskingum – South Rokeby 69kV
Original Install Date (Age): 1965
Length of Line: ~21.3 mi
Total structure count: 164
Original Line Construction Type: Wood 
Conductor Type: 4/0 ACSR 6/1, 336,400 CM ACSR 18/1, and 336,400 CM ACSR 30/7 Momentary/Permanent Outages and Duration:10 Momentary and 2 Permanent Outages 
CMI: 315,751 (past five years)
Line conditions: 
48 structures with at least one open condition, 29% of the structures on this circuit. 
45  structure related open conditions impacting wooden poles, crossarms, braces, and filler blocks including rot, bowing, woodpecker holes, insect damage, cracked, split,  and rot top 
12 open conditions related to conductor issues including broken strands
12 hardware/shielding issues including open conditions related to burnt, broken, or chipped insulators.
Structure Age: 72% 1960’s, 15% 1970, 13% 1980’s or newer
Other:
The line shielding angle does not meet AEP’s current shielding angle requirements
Line does not meet current NESC Grade B loading criteria or AEP’s current structural strength requirements. 
Washington Co-op’s Bartlett Station is served radially from this line (~ 5.09 miles) with limited sectionalizing ability.
</t>
  </si>
  <si>
    <t>The 22.09 mile, KU Carrollton - Bedford transmission line is 61
to 66 years old.
This line section has continued to show up on EKPC’s list of
Worst Performing Areas for several years, and it is currently the
#5 worst performing line. Testing from the LineVue robot from
Kinectrics Corporation deemed the phase and static wire
condition as poor to marginal. The testing identified instances of
rusting, pitting, and broken strands. Based on this testing
information, the EKPC Reliability team has concluded that this
line is near end of life and should be addressed due to the
condition assessment</t>
  </si>
  <si>
    <t xml:space="preserve">George Washington-Kammer 138kV circuit (6.9 miles)
The line consist of 6.7 miles of original (1956) lattice towers and conductor (6-wired 636 ACSR).  There is 0.2 miles of newer construction that is in adequate condition (outside the substation at each end). 
The shield wire design does not meet current shielding angle requirements.
There are currently 14 hardware-based open conditions on the line (primarily insulator damage), 1 conductor condition (broken strands), and 1 structure condition.  
Some of the steel lattice towers show heavy rusting and corrosion.  The original insulator strings show significant residue/contamination, leading to risk of flashovers and circuit outages.  
Hook attachments freely move and wear through the hangers. This wear results in the loss of steel section over time. That section loss reduces the strength of the connection which can result in premature failure. There is evidence of hole elongation and the amount of steel left in the hanger holding up the suspension insulators is thin.
</t>
  </si>
  <si>
    <t>The South Fork Distribution Substation is 65 years old, and does not
meet current EKPC design standards.
The station has the following issues:
• limited space with no access to equipment on two sides of the
station.
• Cap-and-pin insulators, which are a safety and reliability concern.
• Does not have the EKPC standard metering bypass switching or low
bay transfer schemes, which causes additional outage time and
creates a heightened safety risk when taking equipment out of
service for maintenance activities.
• Several foundations in the station are crumbling.
• The elevation change and drainage around the station has caused
multiple wash outs of gravel from the station and driveway.
• The site entrance is very steep making it difficult to navigate.</t>
  </si>
  <si>
    <t xml:space="preserve">The Highland Terrace 69-12kV distribution substation north of St. Clairsville, Ohio is a unique 1975-vintage modular station (“station in a box”).  The indoor station had a major failure in August 2019 and has been bypassed with a mobile since that time. 
Circuit Switcher CS-AA (69kV)
Breaker Age: 
1973
Interrupting Medium: (Vacuum)
Additional Information: This switcher has failed and is no longer in working condition. The vacuum bottles have failed and there are no replacement parts available for this unit. The vacuum interrupter bottles have suffered flashovers and the switch is currently inoperable. Transformer: 69/12 kV TR-1
Age: 1975
The dielectric strength and interfacial tension are trending downwards which can indicate an increase in particles within the oil, decreasing the dielectric strength of the oil to withstand fault events, which can damage the paper insulation. The values of dielectric strength, IFT and power factor indicate the dielectric strength of the insulation system (oil and paper) are in poor condition, which impairs the unit’s ability to withstand electrical faults.
No oil containment
There are no surge arrestors installed, which does not meet AEP station standards
Relays:
22 relays, implemented to ensure the adequate protection and operation of the substation. Currently, 22 of the 22 relays (100% of all station relays) are in need of replacement. All 22 of these are of the electromechanical type which have significant limitations with regards to spare part availability and fault data collection and retention. In addition, these relays lack of vendor support.
Other:  The metal building has various leaks and rust.  The 69kV &amp; 12kV underground cables are direct-bury and original to the station (1975). There is no perimeter fence for the modular station, leaving it vulnerable to vandalism or theft. There are identified needs on several 12 kV breakers (CB A &amp; B).  Over the past 5 years, equipment failures have caused 421,724 customer-minutes-of-interruption (CMI).
</t>
  </si>
  <si>
    <t>Transmission Circuit Breakers (69 kV): C, E, &amp; L Distribution Circuit Breaker (12kV): P • Breaker Age: • 1960’-70’s vintage • Interrupting Medium: (Oil) • Fault Operations: • Number of Fault Operations: C: 2, E: 28, L: 8, P: 67 • These breakers are oil filled without oil containment; oil filled breakers have much more maintenance requirements due to oil handling that their modern, SF6 counterparts do not require. • The 69kV breakers have experienced belt, pump, and motor failures in recent years. Relaying: • Currently, 102 of the 134 relays (76% of all station relays) are in need of replacement. All 102 of these are of the electromechanical and static type which have significant limitations with regards to spare part availability, fault data collection, and SCADA functionality. In addition, these relays lack of vendor support. • Both 138kV bus 1 &amp; 2, and 69kV bus 1A &amp; 1B contain electromechanical bus protection relays without redundancy RTU: • The existing RTU installed at Natrium Substation are a legacy GE D200MEII/Ethernet unit and a Cooper SMP 16/CP Unit. The GE D200MEII/Ethernet unit is now beyond its warranty period, with limited to no spare parts availability and no vendor support. Yard &amp; Facilities:
• The station contains two control houses. The older building (1947 vintage) has various issues:
leaking roof, asbestos, access issues, broken HVAC, and completely full cable trenches.
• The station service for the 69kV &amp; 12kV yard is from a corner-ground source, which is a safety
concern.
• Yard cabinets and PT stands are heavily-rusted (adjacent to two chemical and industrial plants,
leading to above-average contamination)
Electrical:
• 138kV bus 1 and 2, along with 69kV bus 1A &amp; 1B are made with copper conductors of
questionable structural integrity.
• Bus PT’s have various oil leaks
• The 69kV station area is made of steel lattice that is heavily-rusted
Operational Concerns:
• Transformer #1 has no high-side fault-interrupting device, and instead requires clearing the entire
138kV bus 1 (4- breakers). Transformer #2 has the same issue, but has a future Baseline project to
address.
• The single 138kV cap bank (29 MVAR) is undersized, due to the several large industrial customers
served nearby. AEP Transmission Operations has requested an increase in MVAR size, or an
additional cap bank, to better control real-time low voltages.</t>
  </si>
  <si>
    <r>
      <t xml:space="preserve">Line: </t>
    </r>
    <r>
      <rPr>
        <sz val="11"/>
        <color theme="1"/>
        <rFont val="Calibri"/>
        <family val="2"/>
        <scheme val="minor"/>
      </rPr>
      <t>Saltville — Tazewell 138 KV (installed in 1927). Length: ~21 Miles. Original Construction Type: Lattice Steel. Original Conductor Type: 97.3% 397.5 ACSR, 1 % 795 ACSR, 1.5% 1033.5 ACSR. Momentary/Permanent Outages: 15/2 (5 years). Total structure count: 98. Number of open conditions: 26. Open conditions include: broken conductor strands, broken/burnt insulators. Unique structure count with open conditions: 12 (12%). Additional Info on Insulator &amp; Hardware Corrosion: Section Loss:  The connecting elements including the tower attachment hole and the insulator hook have experienced serious cross-section loss due to corrosion and wear.  This loss of metal cross-section significantly reduces the capacity of the connection. Corrosion: The insulator caps and connecting hardware have experienced heavy to complete loss of galvanizing.  When the protective galvanized coating is gone or significantly compromised, the bare steel corrodes at an accelerated rate. Tower members with corrosion and damage.  Lattice tower structures have little structural redundancy.  A failure of one member of the structure will impact the integrity of the structure and may cause the entire tower to collapse.</t>
    </r>
  </si>
  <si>
    <t>Circuit Breakers: A &amp; B
Breaker Age: 
1952: A &amp; B
Interrupting Medium: (Oil)
Additional Oil Filled Breaker Information: These breakers are oil filled without oil containment; oil filled breakers have much more maintenance required due to oil handling that their modern, SF6 counterparts do not require.
Note: the most recent PJM short circuit case shows these breakers may be over-dutied. AEP Operations is taking steps to ensure safe operation of these breakers until they are replaced</t>
  </si>
  <si>
    <t>Problem Statement:
Line Name: Howard- Fostoria 138kV
Original Install Date (Age): 1928
Length of Line: 45.34 miles
Total structure count: 264
Original Line Construction Type: Steel Lattice
Conductor Type: 397 CM ACSR 30/7
Outage History (last 5 years): 11 momentary and 2 permanent
Condition Summary
 Number of open conditions: 126
 Open conditions include: bent structure lacing, rusting, broken/loose/missing conductors, broken/burnt/chipped/insulators, bent/broken/burnt insulator assemblies and hardware, and broken/loose/worn shield wire.
Additional Notes:
PJM Baseline Project b3249 will rebuild approximately ~10 miles of this line between Chatfield and Melmore
410MW of planned generation on this line in the IPP queue.</t>
  </si>
  <si>
    <t>Both Spruce Laurel and Hampton stations are no longer feeding customers but have equipment connected to the transmission through path.</t>
  </si>
  <si>
    <t>South Coshocton – Wooster 138 kV Transmission Line: 39.7 miles long, consisting of mostly wooden H-frame structures with vertical insulators, originally installed in 1957 with 477,000 CM ACSR 26/7 (Hawk) conductor. The line asset comprises 22.8 miles of the Ohio Central-West Millersburg circuit, 15.2 miles of the West Millersburg-Wooster circuit (entirety), and 1.7 miles of the Ohio Central-South Coshocton circuit. Total Structure Count: 214 Outage History: • Momentary (10) &amp; Permanent Outages (7) • CMI: 545,905 (Past Five Years) Open Conditions: • 54 structures with at least one open condition, which equates to 25.4% of the structures on this line. • 40 structure-based open conditions consisting of broken structures, insect damage, rot heart, rot top, woodpecker holes, rot pocket, split poles and rot top on filler blocks. • 1 conductor-based open condition consisting of a damaged conductor. • 4 grounding-based open conditions consisting of broken ground lead wires and broken structure grounds. • 9 hardware-based open conditions consisting of broken/burnt insulators. • Structure Age: 79% 1950’s, 4% 1960’s, 1% 1970’s, 16% 1980’s, 1% 1990’s, 4% 2000’s Operational Concerns: • This 138kV line provides a 138kV source for 4-sub-transmission source stations (South Coshocton, West Coshocton, West Millersburg, and Wooster). • This 138 kV line serves two Holmes-Wayne Co-op stations and two AEP Ohio distribution stations. • This 138kV line has experienced real-time PCLLRW overload alerts during heavy west-to-east and south-to-north system transfer periods.</t>
  </si>
  <si>
    <t>Section of the Lancaster Junction –Ralston 69kV Line, Single Circuit (Lancaster Junction –Str 273): • Age: 1955 • Length of Line Section: ~0.02 Miles • Structure Count: 2 • Structure Type: Wood • Conductor Type: 556,500 CM ACSR 18/1 (Osprey) • Outage History: 12 Momentary and 4 Permanent outages with a total CMI of 3,113,139. • This is currently a three terminal line, which can cause miss-operations and over-tripping of the line. Section of the South Lancaster –East Lancaster 69kV Line, Single Circuit (East Lancaster - Str 310): • Age: 1965 • Length of Line Section: ~0.01 Miles • Structure Count: 1 • Structure Type: Wood • Conductor Type: 556,500 CM ACSR 18/1 (Osprey) • Outage History: 8 Momentary and 2 Permanent outages • This is currently a three terminal line, which can cause miss-operations and over-tripping of the line. Clouse –West Lancaster 138kV, Double Circuit: • Age: 1942 • Line Length: ~22.78 Miles • Total Structures: 106 • Structure Type: Steel Lattice • Conductor Type: 397,500 CM ACSR 30/7 (Lark) • Outage History: 6 momentary and 3 permanent outages with a total CMI of 208,134 • Open conditions: 60 total open conditions; 9 out of 106 structures have at least 1 open condition 8.5% of structures. • Junction City Switch (2005): SCP has backup capability for Junction City, but only during light loading conditions. During peak loading, they cannot back feed their load.</t>
  </si>
  <si>
    <t xml:space="preserve">West Lancaster Station Circuit Breakers: D &amp; E (138 kV) • Breaker Age: 1991: D &amp; E • Interrupting Medium: (SF6) • Fault Ops: D: 40 &amp; E: 8 (Manufactured recommended number of fault ops is 10) • Additional Info: This type of breaker has had 411 malfunction records (mostly gas leaks and contact resistance concerns) and most problems reported with loss of SF6 and miss-operations. Circuit Breakers: C &amp; J (69 kV) • Breaker Age: 1966: C &amp; 1963: J • Interrupting Medium: (Oil) • Fault Ops: C: 87 &amp; J: 5 (Manufactured recommended number of fault ops is 10) • Additional Info: . These breakers are McGraw-Edison CF/CG/CGH/CH family of oil filled breakers without oil containment; Oil filled breakers have much more maintenance required due to oil handling that their modern, SF6 counterparts do not require.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Circuit Switcher: BB (69 kV)
• Switcher Age: 1989
• Interrupting Medium: (SF6)
• Additional Info: This switcher is a Mark V type that has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failures involving failures to trip.
138/69kV Transformer 2 (60 MVA)
• Age: 1966
• Overheating events indicate decomposition of the paper insulation that impairs the unit’s ability to withstand future
short circuit or through fault.
• No oil containment.
• High side disconnect switches need replaced.
• Additional Info.: Currently no sectionalizing on either side of Transformer 1 &amp; 2, there are three dissimilar zones of
protection (138 kV Bus, Transformer &amp; 69 kV Bus) .
Relaying:
Currently, 40 of the 74 relays (54% of all station relays) are in need of replacement. There are 38 of the
electromechanical type and 2 of the static type which have significant limitations with regards to fault data collection
and retention. These relays lack vendor support and have little to no access to spare parts.
Control House:
• Asbestos on walls, roof and cables
• Structural Integrity is in question –this needs replaced as soon as possible.
• Relays systems are not set up for dual battery configuration
• Cable entrance is 100% full
</t>
  </si>
  <si>
    <t>The Fries – Independence 69 kV line has 35 open conditions associated with the structures that make up 41% of the line. Conditions include woodpecker damage and rot top. Majority of the circuit utilizes 1950s wood structures. Since 2013, there has been 5 momentary and 6 permanent outages on the Fries - Independence 69kV Circuit. The 5 momentary outages were due to lightning (3), ice/snow (1), and wind (1) causes. The 6 permanent outages were due to wind (2), lightning (1), vegetation fall-in from outside AEP ROW (2), and relay (1) causes. The structures on the Fries – Independence 69kV Circuit fail to meet 2017 NESC Grade B loading criteria, fail to meet current AEP structural strength requirements, and fail to meet the current ASCE structural strength requirements. The line is grounded using the butt wrap method which does not meet current AEP standards. The line shielding angle on the typical tangent structure is measured at 33°, which is inadequate for current AEP shielding angle requirements. S1851 was updated to present a scope change at Independence station due to space constraints and a cost update. The remaining need on the condition of the existing line is presented here.</t>
  </si>
  <si>
    <t>Fostoria – East Lima 138kV
• Original Construction Date: 1924
• Length: 41.26 miles
• Total structure count: 205
• Original Line Construction Type: Double circuit steel lattice towers with vertical
insulators
• Conductor Types: 397,500 CM ACSR 30/7 (Lark) &amp; 336,400 CM ACSR 30/7 (Oriole)
• Outage History: Since 2015, there have been 2 permanent outages and 6 momentary
outages. The Ebersole – New Liberty Circuit has accounted for 19,640 customer
minutes of interruption for 326 distribution customers at the Flag City Substation.
• Condition Summary: Currently, there are 44 structures with at least one open
condition, which relates to 22% of the structures on this line. Additional Information: Multiple issues are starting to emerge on this line indicating
accelerated deterioration phase of its life. Structures inspected either aerially or by ground
crews showed heavy visible corrosion on conductors and shield wire, surface rust on
towers, insulator end fittings and dampers.
Additional Info on Insulator &amp; Hardware Corrosion:
– Section Loss: The connecting elements including the tower attachment hole and the
insulator hook have experienced serious cross-section loss due to corrosion and
wear. This loss of metal cross-section significantly reduces the capacity of the
connection
– Corrosion: The insulator caps and connecting hardware have experienced heavy to
complete loss of galvanizing. When the protective galvanized coating is gone or
significantly compromised, the bare steel corrodes at an accelerated rate
– Tower members with corrosion and damage. Lattice tower structures have little
structural redundancy. A failure of one member of the structure will impact the
integrity of the structure and may cause the entire tower to collapse.
• Customer Impact: This double-circuit line provides significant support to the Findlay
area 34.5 kV and 69 kV systems via transformers at North Woodcock, New Liberty,
North Findlay, and Ebersole and Flag City. Simultaneous outages at both ends of the
double-circuit line would likely lead to a major area-wide outage.
• Risk: Significant deterioration results in loss of strength and performance posing a
significant risk of failure under conditions the assets should be able to withstand.
– May cause frequent and extended outages
– May create significant economic losses
– May endanger public safety</t>
  </si>
  <si>
    <t>Customer Service: • A customer has requested transmission service at a site in New Albany, OH. • The customer has indicated an initial peak demand of 84 MVA with an ultimate capacity of up to 240 MVA at the site.</t>
  </si>
  <si>
    <t>Greer Station 34.5kV Circuit Breaker: D • Breaker Age: 1962 • Interrupting Medium: (Oil) • Fault Operations: 22 • Additional Oil Filled Breaker Information: These breakers are oil filled without oil containment; oil filled breakers have much more maintenance required due to oil handling that their modern, SF6 counterparts do not require. Transformer 3 - 69-34.5 kV: • Transformer Age: 1958 • This unit had oil processing done in 2009 but there have been subsequent increases in combustibles in the DGA that indicate continued breakdown of insulating and internal components. The CO/CO2 ratio is above the warning threshold and this unit has experienced overheating which has deteriorated the insulation. Relays: Currently, 28 of the 31 relays are of the electromechanical type, which have significant limitations with regards to fault data collection and retention. There is minimal room in the existing control house for replacement Other: The station yard and control building are overall in very poor condition, with peeling paint, heavy rusting, possible asbestos and PCB’s, and obsolete cap-and-pin insulators. The transformer foundations are crumbling, with signs of past oil leaks.
Operational Flexibility &amp; Efficiency: Greer station is a 69-34.5kV-7.2kV delta station serving an industrial customer, along with providing a source to the local 34.5kV sub-transmission system. The station is connected via a hard tap to the Dover Wire-East Dover-Greer 69kV circuit, which is a 3-terminal line. Three-terminal lines are more difficult to reliably protect and more prone to overtripping. The hard tap connection makes it more difficult to perform 69kV maintenance in the area, due to the lack of line sectionalizing switches at the tap point. The 69-34.5kV transformer lacks a high-side fault-interrupting device, and only has a motor-operated switch &amp; ground-switch system, which requires remote-end 69kV fault clearing.</t>
  </si>
  <si>
    <t xml:space="preserve">Wooster Station: Circuit Breaker: CS-BB • Manufacture Date : 1986 • Interrupting Medium: SF6 Mark-V • Additional: Mark V family of circuit switchers have no gas monitoring and these have experienced numerous malfunctions (110 over a 10 year period) across the AEP system. Failed components, gas loss, and interrupter failure represent half of these malfunctions. Two malfunctions of note were catastrophic equipment failures. Parts are expensive, especially because interrupters can only be replaced, not repaired, as they are hermetically sealed. Circuit Breaker: CB-G • Manufacture Date : 1968 • Interrupting Medium: Oil • Fault Operations: 16 • Additional: These breakers are oil filled without oil containment; oil filled breakers have much more maintenance required due to oil handling that their modern, SF6 counterparts do not require Circuit Breaker: CB-A, D &amp; F
• Manufacture Date : 1952 (A &amp; D), 1962 (F)
• Interrupting Medium: Oil
• Fault Operations: 51
• Additional: These breakers are oil filled without oil containment; oil filled breakers have
much more maintenance required due to oil handling requirements than their modern,
SF6 counterparts. The manufacturer provides no support for these units and spare parts
are increasingly more difficult to obtain.
138/23 kV Transformer 1:
• Manufacture Date: 1953
• Additional: No arrestors are on this unit. Bushings and cooling fans are obsolete with no
spare parts available. One oil pump is not functional. No oil containment. Dielectric and
short circuit breakdown and moisture content has been detected in the oil.
138/69/12 kV Transformer 2:
• Manufacture Date : 1962
• Additional: Cooling fans are obsolete with no spare parts available. No oil containment.
Dielectric and short circuit breakdown are indicated in the DGA.
Transformer: Ground Bank-1
• Manufacture Date : 1953
• Additional: Cooling fans are obsolete with no spare parts available. No oil containment.
Dielectric and short circuit breakdown are indicated in the DGA. Transformer: Ground Bank-2
• Manufacture Date : 1953
• Additional: Bushings are obsolete with no spare parts available. No cooling fans on this unit.
No oil containment. Cap-and-pin insulator disconnect switches need replaced due to
deterioration.
Relays:
• 75 of the 77 relays (97% of all station relays) are in need of replacement. 49 of these are of
the electromechanical type which have significant limitations with regards to spare part
availability and fault data collection and retention. In addition, these relays lack of vendor
support. There are also 26 microprocessor based relays commissioned between 2006-2011
unsupported firmware.
</t>
  </si>
  <si>
    <t>A 138kV transmission customer north of Natrium station is served via a 0.5-mile radial 138kV transmission circuit. The customer’s operational peak demand is 132 MW (contract peak is 109 MW). This amount of radial load exceeds AEP’s radial guideline of 35 MW for a single customer, for looping transmission customers. The radial service presents single points of failure that could jeopardize reliability for the customer, which is one of the largest in West Virginia.</t>
  </si>
  <si>
    <t xml:space="preserve">Circuit Breakers: A, B, &amp; E Breaker Age: • 1990: A, B, &amp; E • Interrupting Medium: (SF6) • Fault Operations: • Number of Fault Operations: A 13, B 30, &amp; E 13 • Manufacturer recommended Number of Operations: 10 Additional ASEA-Brown Boveri 145-PA model Breaker Info: As of May 11, 2020, there have been 437 recorded malfunctions of this 145-PA model family on the AEP System. The most common issues documented are related to loss of SF6 gas and mis-operations. The expected life of the bushing gaskets and door inspection port seals is 25 years; all four of these units have reached this age. Seals that are no longer adequate can cause SF6 leaks to become more frequent. ABB provides no support for this 145-PA family of circuit breakers, and ABB no longer manufactures spare parts for these breakers. Circuit Switcher: CS-CC
Switcher Age:
• 2000
• Interrupting Medium: (SF6)
• Fault Operations:
• Number of Fault Operations: 0
• Manufacturer recommended Number of Operations: 10
Additional SF6 Mark V Type Information: The Mark V family of circuit switchers have no gas monitor
and currently in-service units on the AEP system have experienced 110 malfunctions from May 2000
to August 2019. Failed operational components including high contact resistance, gas loss, and
interrupter failure represent half of these malfunctions. Parts are expensive, especially because
interrupters can only be replaced, not repaired, as they are hermetically sealed. Currently, 107 of
the
Relays:
• 122 relays (88% of all station relays) are in need of replacement. 83 of these are of the
electromechanical type and 8 of the static type which have significant limitations with regards to
spare part availability and fault data collection and retention. In addition, these relays lack of
vendor support. There are also 16 microprocessor based relays commissioned between 2006 and
2011 that may have firmware that is unsupported
The existing RTU installed at Howard Substation is a legacy GE D200MEII/Ethernet unit. This unit is
now beyond its warranty period, with limited to no spare parts availability and no vendor support.
</t>
  </si>
  <si>
    <t>Huron 69kV Substation (AMP Transmission) The existing interconnection is a 0.15 mile single radial tap from the ATSI Greenfield-Shinrock 69kV line to the Huron substation. Current peak load at Huron is 26 MW, projected to increase to 38 MW by 10/1/21 and 40 MW by 10/1/22. Also, AMPT Interconnection requirements specify a need for a second source for loads 5 MVA and above.</t>
  </si>
  <si>
    <t>AMP member “Village of Sycamore” (not to be confused with the N.C. Coop of Sycamore) is supplied by AEP’s Berwick 69/12 kV substation through an approximately 9 mile radial 12.5 kV supply. Sycamore serves approximately 850 customers with a peak load of 4 MVA in 2021. The village has experienced 10 outages over the past 14 months. Sycamore has requested 69 kV service to support existing and accommodate future load.</t>
  </si>
  <si>
    <t>New Customer Connection – A customer requested 138 kV service, anticipated load is 27 MW, location is near the Buckhannon – Corder Crossing (Pruntytown) 138 kV line.</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</si>
  <si>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APS-2020-001 | Allenport – Frazier 138 kV Line| 225/295| 283/349| Substation Conductor, Line Trap| Frazier – Layton Junction 138 kV Line| 283/349| 283/349| N/A | Yukon – Smithton Tap 138 kV Line| 234/287| 234/297| Line Relaying, Line Trap| Smithton Tap – Layton Junction 138 kV Line| 234/297| 234/297| N/A| Iron Bridge – Layton Junction 138 kV Line| 225/287| 258/323| Line Relaying, Substation Conductor, Line Trap, CTs
</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</si>
  <si>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APS-2020-002 | Roxbury – Greene 138 kV Line| 164 / 206 | 221 / 268 | Disconnect Switch, Substation Conductor| Greene – Letterkenny 138 kV Line| 221 / 268 | 221 / 268 | N/A | Letterkenny – Grand Point 138 kV Line| 196 / 228 | 221 / 268 |Line Trap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</si>
  <si>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APS-2020-003 | Burma – Piney 115 kV Line| 244/277 | 257/313 | Line Trap, Substation Conductor, Circuit Breaker| </t>
  </si>
  <si>
    <t>Transmission line ratings are limited by terminal equipment: Burma –Piney 115 kV Line;  System Condition Issues at Burma 115 kV terminal</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</si>
  <si>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APS-2020-004 | Cabot – Lawson Junction 138 kV Line| 287 / 287 | 297 / 365 | Line Relaying, Line Trap | McCalmont – Lawson Junction 138 kV Line| 287 / 287 | 297 / 365 | Substation Conductor, Line Relaying, Line Trap| | Fawn – Lawson Junction 138 kV Line| 294 / 342 | 308 / 376 | Substation Conductor, Line Trap|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</si>
  <si>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APS-2020-005 | Charleroi – Union Junction 138 kV Line| 274 / 302 | 296 / 302 | Substation Conductor, Line Trap |Mitchell – Union Junction 138 kV Line| 295 / 342 | 308 / 376 | Substation Conductor, Line Trap| |Peters – Union Junction 138 kV Line| 294 / 342 | 308 / 376 | Substation Conductor, Line Trap|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</si>
  <si>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APS-2020-006 | Gordon – Lagonda 138 kV Line| 293 / 343 | 309 / 376 | Substation Conductor, Line Relaying, Line Trap |Lagona – Windsor 138 kV Line | 261 / 311 | 308 / 376 | Substation Conductor, Line Relaying, Line Trap </t>
  </si>
  <si>
    <t xml:space="preserve">Loss of the Karns City #1 or #2 138-25 kV transformer results in significant voltage drop on the 25 kV system. Karns City substation consists of:
Two distribution transformers connected to transmission with switches
Two networked 138 kV transmission lines
Transmission lines are limited by terminal equipment. 
Karns City – Butler 138 kV existing line rating is 141 / 179 MVA (SN/SE). The existing transmission line conductor rating is 160 /192 MVA (SN/SE). (substation conductor) Refer to APS-2019-015.
Karns City – Kissinger Junction 138 kV existing line rating is the existing transmission line conductor rating of 221 / 268 MVA (SN/SE). The winter emergency line rating is limited to 306 MVA from 317 MVA. (line relaying) Refer to APS-2020-009.
</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</si>
  <si>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APS-2020-008 | Blairsville East – Social Hall 138 kV Line|225 / 287| 243 / 294 | Substation Conductor, CTs, Line Relaying, Line Trap|</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</si>
  <si>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APS-2020-009 | Karns City – Kissinger Junction 138 kV Line|221 / 268 | 221 / 268 |Line Relaying (existing rating 306 MVA (WE) conductor rating 317 MVA (WE) |Armstrong – Kissinger Junction 138 kV Line|221 / 268 | 221 / 268 | N/A | Burma – Kissinger Junction 138 kV Line| 293 / 332 | 308 / 376 | Substation Conductor, Line Relaying, Line Trap, Circuit Breaker| </t>
  </si>
  <si>
    <t xml:space="preserve">New Customer Connection – A customer requested 138 kV service, anticipated load is 10 MW, location is near the Rider – Weston 138 kV line.
</t>
  </si>
  <si>
    <t xml:space="preserve">Doubs – Goose Creek 500 kV line is exhibiting deterioration.
The transmission line was constructed in 1966.
 Total line distance is approximately 18 miles (FirstEnergy owns 15 miles).
 FirstEnergy owns 77 structures of the transmission line which consists of 69 COR-TEN steel lattice structures and eight galvanized steel structures.
Independent assessment was conducted on a sample of 11 structures.
10 of the 11 structures failed inspection (90% failure rate).
Failure reasons include packout, corrosion, tension cracking, and structure foundation cracks/deterioration.
Transmission line ratings are limited by external ratings and terminal equipment
</t>
  </si>
  <si>
    <t>Due to the load addition at Vens Run (s2293), subsequent analysis identified a low voltage condition at Weston, Vens Run, and Sand Fork 138 kV substations (0.89 p.u.) for a maintenance outage of the Rider to Vens Run 138 kV line followed by the loss of the Weston 138 kV capacitor.</t>
  </si>
  <si>
    <t xml:space="preserve">Existing Wholesale Customer Connection – Gore substation expansion to accommodate existing wholesale customer station upgrades.  </t>
  </si>
  <si>
    <t xml:space="preserve">Riverside – Hartford 138kV line:
16.85 miles of mostly 1957 wood H-Frame construction
Conductor is 397 MCM ACSR
There are 48 structures with open conditions (36% of line).  40 of these are structure related affecting the crossarm, pole, or X-brace including rot, corrosion, cracked, woodpecker, and disconnected conditions.
Additional assessment identified the following:
15 structures were subject to some level of decay above normal weathering
10 had crossarm decay
9 had ground line decay
4 had broken/flashed insulators
64% of structures assessed had some level of decay
</t>
  </si>
  <si>
    <t>FirstEnergy has identified protection schemes using a certain vintage of relays and communication equipment that have a history of misoperation • Proper operation of the protection scheme requires all the separate components perform properly together during a fault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Transmission line ratings are limited by terminal equipment
Frenchs Mill – Junction 138 kV Line (substation conductor)
• Existing line rating: 164 / 206 MVA (SN / SE)
• Existing conductor rating: 221 / 268 MVA (SN / SE)</t>
  </si>
  <si>
    <t>FirstEnergy has identified protection schemes using a certain vintage of relays and communication equipment that have a history of misoperation • Proper operation of the protection scheme requires all the separate components perform properly together during a fault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t>
  </si>
  <si>
    <t>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Oak Grove – Parkersburg 638 138 kV Line (substation conductor) • Existing line rating: : 225 / 287 MVA (SN / SE) • Existing Transmission conductor rating: 309 / 376 MVA (SN / SE</t>
  </si>
  <si>
    <t>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Belmont - Trissler 648 138 kV Line(substation conductor) • Existing line rating: 293 / 342 MVA (SN / SE) • Existing Transmission conductor rating: 309 / 376 MVA (SN / SE)</t>
  </si>
  <si>
    <t> 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French Creek - Pickens 56 138 kV Line (substation conductor) • Existing line rating: 293 / 306 MVA (SN / SE) • Existing Transmission conductor rating: 308 / 376 MVA (SN / SE)</t>
  </si>
  <si>
    <t>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Buckhannon - Pruntytown 12 138 kV Line(substation conductor) • Existing line rating: 164 / 206 MVA (SN / SE) • Existing Transmission conductor rating: 221 / 268 MVA (SN / SE)</t>
  </si>
  <si>
    <t>New Customer Connection – A customer requested 138 kV service to support 10 MVA of additional load at a site near Gobain 138 kV substation (New Kensington, PA) in the West Penn Power service territory.</t>
  </si>
  <si>
    <t>New Customer Connection – A customer requested 138 kV service. Anticipated load is 40 MVA. Location is approximately seven miles from the Arch Coal Wolf Run (Leer South) Tap and approximately four miles from the Pruntytown 138 kV Substation on the Buckhannon – Pruntytown (PR-BKH-12) 138 kV Line.</t>
  </si>
  <si>
    <t xml:space="preserve">Fowles 138 kV Substation - Breaker and substation equipment Breaker B-8 Oil Circuit Breaker (OCB) is at/beyond expected service life (greater than 60 years) with increasing maintenance concerns; hot spots, oil leaks, and increasing maintenance trends. CTs and disconnect switches are at/beyond expected service life. Relays are electromechanical and prone to misoperation Pleasant Valley 138 kV Substation - Breakers and Substation Equipment Breaker B-1 Oil Circuit Breaker (OCB) is at/beyond expected service life (greater than 30 years) with increasing maintenance concerns; hot spots and deteriorated oil within the tank, deterioration of terminal block wiring in the cabinet. CTs and disconnect switches are at/beyond expected service life. </t>
  </si>
  <si>
    <t>Richland-East Leipsic 138 kV (~15.8 miles) Transmission Line: • The Richland-East Leipsic 138kV Transmission Line was built in the 1960s. The average age of the structures on this line are 54 years old. FirstEnergy has historically experienced an average age of reject for wood poles to be 48.7 years. • Line was surveyed in 2018 and showed a structure reject rate of 100% (126/126). The primary reasons for reject were structure age, woodpecker holes, pole top decay, and phase raised structures. • There has been a growing trend in unscheduled interruptions on this line. There have been 11 total outages since 2011 for lightning, equipment failures, and other issues. • There has been an increase in unplanned maintenance on this line. A recent aerial patrol found 90 active maintenance conditions requiring repair for wood pole rot, broken static wire and attachment hardware, and bent braces.</t>
  </si>
  <si>
    <t>New Customer Connection – A customer requested 138 kV transmission service for approximately 95 MVA of total load near the Highland-GM Lordstown 138 kV Line.</t>
  </si>
  <si>
    <t>Masury 138 kV Substation
 System analysis shows that after a Masury 138 kV bus fault, a substantial amount of load is at risk (~42 MW)
 Masury 138 kV bus fault ATSI-P1-2-OEE-138-024 outages five 138 kV lines, two 138/69 kV transformers, and
two 138-23 kV transformers
 There have been five pre-contingency switching events in the past year for the Masury 23 kV area
 Five (5) 138 kV OCB breakers (B2, B85, B101, B87, and B6) at Masury are showing end of life characteristics;
 Deteriorated bushings
 Deteriorated mechanism
 Oil leaks
 Age (&gt;30 years) with increasing maintenance
 Obsolescence of equipment and spare parts
 Masury 138 kV bus protection currently employs a bus blocking scheme which is not the FE standard
protection scheme</t>
  </si>
  <si>
    <t xml:space="preserve">Boardman-Sammis 138 kV Line
 The Nevada substation serves 42 MW and 5,729 customers via the Boardman-Sammis 138 kV Line.
 The P1-2 contingency (ATSI-P1-2-OEE-138-024) for the loss of the Boardman-Sammis 138 kV Line will
outage roughly 42 MW and 5,729 customers.
 Boardman-Sammis 138 kV Line has experienced seven outages in the past five years (two sustained)
 Circuit limiting substation conductor located at Nevada substation for both the Boardman-Nevada and
Nevada-Sammis 138 kV circuit
</t>
  </si>
  <si>
    <t>Abbe – Johnson #1 69 kV switch (A-47) Switch originally installed in 1982
Corrosion on operating mechanism
Existing KPF switch is obsolete and no longer supported by the manufacturer
Undesirable design with vertical operating rod
Transmission line ratings are limited by the existing switch rating</t>
  </si>
  <si>
    <t>Substation Condition Rebuild/Replacement
 Increasing negative trend in maintenance findings and/or costs
 Expected service life (at or beyond) or obsolescence
Add/Expand Bus Configuration
 Loss of substation bus adversely impacts transmission system performance
 Eliminate simultaneous outages to multiple networked elements under N-1 analysis
 Capability to perform system maintenance</t>
  </si>
  <si>
    <t>Barberton 138 kV configuration and condition:
 Barberton 138 kV substation is a main and transfer bus configuration substation
 A fault on the bus or between the bus and the circuit breaker or a failure
of a single circuit breaker or a failure of a relay to trip will result in an
outage of the entire bus or substation interrupting five 138 kV lines and
two 138-23 kV transformers
Deteriorating control building and substation equipment:
 The control house was built in 1927, 93 years old.
 Does not have space for new cables and additional panels.
 The cables from the 138 kV yard run through an older tunnel under the
railroad property to the control house in the distribution yard. The cables
in the tunnel can’t be removed because they are encased in mineral
deposits.
 The control house has the panels on the second story and poses a
challenge to replace and/or maintain the panels.</t>
  </si>
  <si>
    <t xml:space="preserve">New Customer Connection – A customer requested 69 kV transmission service for
approximately 9 MW of total load near the Boardman-Lowellville # 2 69 kV Line. </t>
  </si>
  <si>
    <t>New Customer Connection – A customer requested 138 kV transmission service for approximately 10 MW of total load near the New Castle-Cedar Street 138 kV Line.</t>
  </si>
  <si>
    <t>Ford Road-Maclean and Gould-Maclean 69 kV Line  For a N-1-1 contingency, a Ford Road-Maclean 69 kV line fault and the Gould-Maclean 69 kV Line fault, local load loss of 61 MW is observed affecting over 5,600 customers.  The Ford Road-Maclean 69 kV line has approximately 5.8 miles of line exposure. Additionally Pilkington tap adds another 2.3 miles of line exposure to the Ford Road-Maclean 69 kV line. This line servers approximately 38 MW and over 3,800 customers. This line has experienced three sustained outages in the last five years (2015-2019) with an average duration of 6.5 hours.  The Gould-Maclean 69 kV line has approximately 7.9 miles of line exposure. Additionally, the Pilkington tap and Penta County tap adds another 3.1 miles of line exposure to the Gould-Maclean 69 kV line. This line servers approximately 23 MW and over 1,800 customers. This line has experienced one sustained outage in the last five years (2015-2019) with a duration of 18.6 hours.</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</si>
  <si>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</si>
  <si>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Midway-Richland-Wauseon 138kV (~33.5 miles) Transmission Line:  Existing 336.4 ACSR has a history of failure due to conductor vibration resulting in thermal overload and corrosion of steel core.  Original porcelain insulators from 1948 construction are aged and exhibiting wear.  Comprehensive aerial inspection was completed in 2020 and shows a rising negative trend in required maintenance with 160 structures that presently require repair for structure damage, static wire damage, broken insulators, and broken or overheated conductor.  Growing trend in unscheduled interruptions on this line with five (5) equipment caused outages in the past 10 years.  Condition of static wire is deteriorating which may be contributing to rise in lightning caused outages.</t>
  </si>
  <si>
    <t>Napoleon-Richland-Stryker 138kV (~32 miles) Transmission Line:  Existing 336.4 ACSR has a history of failure due to conductor vibration resulting in thermal overload and corrosion of steel core.  Existing line is constructed on double circuit lattice towers shared with the MidwayRichland-Wauseon 138kV line.  Comprehensive aerial inspection was completed in 2020 and shows a rising negative trend in required maintenance with 130 structures that presently require repair for worn static wire, damaged attachment hardware, and broken or flashed insulators.  Growing trend in unscheduled interruptions on this line with six (6) equipment caused outages in the past 10 years.</t>
  </si>
  <si>
    <t>Napoleon-Richland-Stryker 138kV, Tap to Ridgeville (~1.5 miles):  Tap was originally constructed in the 1970s. The average age of structures on this line are 50 years old. FirstEnergy has historically experienced an average age of reject for wood poles to be 48.7 years.  41 of 45 wood pole structures on this tap were bypassed during a previous project on the main line in 2015. Line survey in 2018 determined that all 41 structures failed. The primary reasons for reject were wood pole cracking and decay.  Both the entrance and exit to Ridgeville substation share the same structures, increasing risk to reliability.</t>
  </si>
  <si>
    <t>Maysville-McDowell 69kV Line (~33 miles):  Line was originally constructed in the 1960s. The average age of structures on this line are 54 years old. FirstEnergy has historically experienced an average age of reject for wood poles to be 48.7 years.  Line survey in 2019 showed a structure reject rate of 86% (528 of 613). The primary reasons for reject were woodpecker holes, wood pole decay, and pole top extensions previously used to mitigate the issue of pole top rot, an indicator that the pole is deteriorating.  Conductor condition is deteriorating with over 40 conductor splices in a 30 mile line section.  Obsolete line switches (A-2092, A-2091, A-2143 N.O.) are no longer supported by the manufacturer  Line has experienced eleven (11) outages in the past five years of which eight (8) are sustained.</t>
  </si>
  <si>
    <t>Dilworth-Maysville 69kV (~11.4 miles) Transmission Line:  Line was originally constructed in 1947. The average age of structures on this line are 58 years old. FirstEnergy has historically experienced an average age of reject for wood poles to be 48.7 years.  Line survey in 2019 showed a structure reject rate of 57% (166 of 293). The primary reasons for reject were wood pole deterioration, broken static wire, woodpecker holes, broken conductor strands.  Existing 336.4 ACSR has a history of failure due to conductor vibration resulting in thermal overload and corrosion of steel core.  Environmental conditions on ROW causes difficulties for routine maintenance, vegetation management, and outage restoration.  Growing trend in unscheduled interruptions with 10 outages in the past two years with approximately 15,000 customers impacted in the area.  Obsolete line switch (A-212 N.O.) is no longer supported by the manufacturer.</t>
  </si>
  <si>
    <t>Bluebell-Knox No1 69kV (~16 miles) Transmission Line:  Original H-frame wood pole construction dating back to 1970s.  Line survey in 2020 showed a structure reject rate of 92% (242 of 262). The primary reasons for reject were large woodpecker holes, wood pole decay, and pole top extensions previously used to mitigate the issue of pole top rot, an indicator that the pole is deteriorating.  Obsolete line switches (A-6935 &amp; A-6936) are no longer supported by the manufacturer.  Growing trend in unscheduled interruptions with six (6) equipment caused outages in the past 5 years for cross-arm failures and pole failures; Outages have historically had a large impact on customers interrupted and customer minutes interrupted.</t>
  </si>
  <si>
    <t>McGraw Edison oil circuit breakers B-67, B-68, and associated disconnect switches at Lincoln Park are experiencing increasing maintenance concerns; hydraulic fluid issues, deteriorated operating mechanisms and increasing maintenance trends.  Breakers B-67 and B-68 are 48 years old  Associated terminal equipment line arrestors and substation conductor</t>
  </si>
  <si>
    <t>New Customer Connection - A customer requested 69 kV transmission service for approximatly 4.2 MVA of total load near the Kimberly-Salt Springs 69 kV line</t>
  </si>
  <si>
    <t>Henrietta-Johnson 69 kV Transmission Line is approximately 16 miles in length. Line survey in 2020 showed a structure reject rate of 43% (93 of 218). The primary reasons for reject were wood pole deterioration, woodpecker holes, ground system damage, and decay damage. Worst performing transmission circuit in ATSI. Growing trend in unscheduled interruptions with 20 equipment failure caused outages in the past 5 years which have historically impacted approximately 9,200 customers. The majority of outage causes are related to Failed AC Circuit Equipment (conductor, crossarm, static wire, insulator, etc.). Transmission line switches are obsolete and limiting the transmission line rating.</t>
  </si>
  <si>
    <t> The 69 kV lines at the Sharon 69 kV substation have a single set of relays providing protection.  The Sharon 69 kV bus has a single bus protection scheme.  There is no breaker failure presently installed on the Sharon 69 kV exposing this sub and its lines to risk of a larger outage if one of these schemes were to fail to operate.  In June 2018, an uncleared fault on Y-300 line to McDowell led to a widespread outage of all the 69 kV lines from Sharon.</t>
  </si>
  <si>
    <t xml:space="preserve">New Customer Connection – A customer requested 69 kV transmission service for approximately 5.6 MVA of total load near the East Archbold – Stryker 69 kV line. 
</t>
  </si>
  <si>
    <t>New Customer Connection – Penn Power Distribution has requested a new 69 kV delivery point due to a thermal overload identified on the West Pittsburg #1 23/8.32 kV transformer. The anticipated load of the new customer connection is 4 MVA.</t>
  </si>
  <si>
    <t xml:space="preserve">Deer Creek – Hartford City 69 kV (vintage 1967):
Length: 17.67 Miles 
Original Construction Type: Wood pole structures with cross arm construction and vertical post insulators.Jonesboro – Gas City 34.5 kV (vintage 1969):
Length: 1.01 Miles 
Original Construction Type: Wood pole structures
Original Conductor Type: 
336.4 ACSR 18/1 Merlin (0.65 mi, vintage 1969)
3/0 Copper 7  (0.36 mi, vintage 1969)
Number of open conditions: 12
Open conditions include: Cross arm or pole with split rot conditions,  knee/vee brace with loose conditions, broken guy strain insulator and right of way encroaching buildings.
Total structure count: 34 (original vintage)
Deer Creek – Alexandria 34.5 kV (vintage 1968):
Length: 2.19 Miles 
Original Construction Type: Wood pole structures
Original Conductor Type: 
556.5 kCM ALUM/1250 19 Dahlia
Number of open conditions: 7 
Open conditions include: Cross arm or pole with rot top conditions, stolen ground lead wires and improperly installed shield wire.
Total structure count: 61, with 60 dating back to original installation.
Original Conductor Type:
336.4 kCM ACSR 18/1 Merlin (18.17 mi, vintage 1967)
3/0 Copper 7 (30COP) (2.24 mi, vintage 1967)
Momentary/Permanent Outages: 21 total outages: 10 (Momentary), 11 (Permanent).
5 Year CMI: 67,818
Number of open conditions: 4
Open conditions include: Cross arm or pole with split and woodpecker conditions and broken or missing ground lead wire. 
Based on the ground crew assessment roughly 28% of the structures had advanced levels of decay on the poles
Total structure count: 378 with 366 dating back to original installation.
</t>
  </si>
  <si>
    <t xml:space="preserve">Hartford – South Haven 69kV line:
18.68 miles of mostly 1966 wood pole
Conductor is 336.4 ACSR
Since 2015 there have been 20 momentary and 4 permanent outages.
4,984,780 CMI from 2015-2020
Structures fail NESC Grade B, AEP Strength requirements and ASCE strength requirements
There are 90 structures with open conditions (29% of line).  52 of these are structure related including pole rot, split and woodpecker damage
</t>
  </si>
  <si>
    <t xml:space="preserve">A customer has requested 69kV service in Lawrence County, Ohio.  This request is on the Dow Chemical – Highland 69 kV line and the in-service date is February 2022. The anticipated peak load is approximately 22 MW.
</t>
  </si>
  <si>
    <t>New Customer Connection – Penn Power Distribution has requested a new 69 kV delivery point near the Maple – Pine 69 kV Line due to a thermal overload identified on the Mars #2 69-12.47 kV transformer. The anticipated load of the new customer connection is 8.7 MVA.</t>
  </si>
  <si>
    <t xml:space="preserve">Line Name: Bucyrus – Howard No.1 69kV
Original Install Date (Age): 1948
Length of Line: 18.05 miles
Total structure count: 413
Original Line Construction Type: Wood
14 % of structures rehabbed since installation
Wood Cross Arms
Conductor Type: 3/0 Copper 7 conductor
Outage History (past 5 years)
7 momentary and 2 permanent outages with an average duration of 5.37 hours
CMI: 60,120
Condition Summary
Number of open conditions by type / defects / inspection failures: 78
Ground lead wire missing, stolen or broken, structure related conditions affecting the cross arm or pole including rot, split or woodpecker holes, contaminated or broken insulator hardware
Number of Customers at Risk: 331, 11.527 MVA
</t>
  </si>
  <si>
    <t>Transmission Circuit Breaker Concerns (69 kV): AN Tidd 69kV circuit breaker ‘AN’ failed in April 2021. Failure documented by very high sulfur dioxide (SO2 ) readings in the SF6 gas, due to past fault activity. The SO2 can cause internal corrosion, leading to mechanical and operational defects. • Breaker Age: 1997 (installed in 1998) • Interrupting Capability: 31.5 kA • Ampacity Rating: 2000 A • Interrupting Medium: SF6 Gas • Number of Fault Operations: 38</t>
  </si>
  <si>
    <t>The Leroy Center – Mayfield Q2 138 kV Line loads to 95% under contingency conditions in the 2020 RTEP Case.  The Leroy Center – Mayfield Q2 138 kV Line has the potential to feed 7,017 customers and 20 MW at the Pawnee Substation, back up feed to LC-MF Q1 138 kV Line.  The existing conductor is 4/0 CU and can cause protection issues due to not being able to handle the short circuit current for faults. Age/condition of transmission line conductors and hardware (mid 1940s).
 The Leroy Center – Mayfield Q2 138 kV Line has experienced one (1) sustained
outage in the past five years.</t>
  </si>
  <si>
    <t> The Leroy Center – Mayfield Q3 138 kV Line loads to 89% under contingency conditions in the latest RTEP Case.  The Leroy Center – Mayfield Q3 138 kV Line feeds 4,938 customers and 21 MW at the Pinegrove Substation.  The existing conductor is 4/0 CU and can cause protection issues due to not being able to handle the short circuit current for faults.  Age/condition of transmission line conductors and hardware (mid 1940s).</t>
  </si>
  <si>
    <t>New Customer Connection – A customer requested 138 kV transmission service for approximately 6.6 MVA of total load near the Delta – Wauseon 138 kV line.</t>
  </si>
  <si>
    <t>New customer is looking for transmission service in Hoffman Estates.  Initial loading is expected to be 24 MW in June 2023 with an ultimate load of 96 MW by the end of 2027.</t>
  </si>
  <si>
    <t xml:space="preserve">NEET MidAtlantic IN 345kV (double-circuit) transmission line
assets are ~20 miles representing four segments. Asset
represents 115 galvanized steel lattice structures:
St. Johns to Green Acres 3 (L6617); Crete to St. Johns
(L95407 - Portion); Green Acres to Olive (L6615 - Portion)
• Transmission lines were built in 1958 and are over 60
years old. Reliability concerns with increased failure
probability is expected as components have exceeded
the industry recommended service life
• The existing 1414 kCMIL (62/19) paper expanded
conductor is obsolete and no longer manufactured
</t>
  </si>
  <si>
    <t>New Customer Connection – A customer requested 138 kV transmission service for approximately 30 MVA of total load near the Dowling – Lemoyne 138 kV Line.</t>
  </si>
  <si>
    <t>Lisle 345/138 kV Transformer #83 acoustic testing shows higher than expected vibration levels and increased frequencies associated with looseness in the core/coil assembly. • Looseness has worsened since previous testing • Shell form design that cannot be re-blocked • Dissolved gas analysis shows insulation degradation. • Last unit of 5 that were purchased with this design. 3 of the 5 failed catastrophically and one other was condemned before failure.</t>
  </si>
  <si>
    <t>Itasca 345 kV configuration does not comply with current standards. It is a straight bus design with four lines and two transformers with only two 345 kV circuit breakers, one of which is obsolete and has poor test scores. Two lines are connected directly to the bus with disconnect switches. Transformers do not have high side circuit breakers. 345 kV/138 kV Transformer 82 has partial discharge gassing due to a design deficiency and questionable acoustic test results. 2 out of 5 similar transformers have failed in service.</t>
  </si>
  <si>
    <t>Elmhurst 345 kV configuration does not comply with current standards. It is a straight bus design with two 345 kV bus tie circuit breakers protecting two lines and three transformers. Lines and transformers are directly connected to the bus via switches. Lines and transformers trip together. Both 345 kV circuit breakers are obsolete and are in need of bushing replacements due to leaking oil.</t>
  </si>
  <si>
    <t>McCook 345 kV bus does not comply with current standards. It is a straight bus design with two lines and two transformers with the lines directly connected to the bus via disconnects. Loss of a line also trips a transformer.</t>
  </si>
  <si>
    <t>138 kV Line 15508 is a three terminal line. The current configuration is difficult to relay properly due to unequal lengths of the three legs. • Nelson (4.5 miles) • Dixon (5.7 miles) • Schauff Rd. (13.1 miles)</t>
  </si>
  <si>
    <t>• 138 kV Line 0905 (Joliet – Hillcrest – Joliet Central – Weber Rd. – Will County), 15 miles total, has 2.4 miles of 300 kcmil cu conductor. Conductor was installed in 1942. • 138 kV Line 0906 (Joliet – Hillcrest – Joliet Central – Weber Rd. – ESS J332 tap – Will County), 16.5 miles total, has 3.0 miles of 300 kcmil cu conductor. Conductor was installed in 1942. • 300 cu conductor has iron clamps that cause heating issues • Attachments are made with aluminum clamps with a bi-metallic buffer between the clamps and the conductor which is difficult for the crews to handle.</t>
  </si>
  <si>
    <t>New customer has requested service in the Dekalb area • In service by 9/2021 with initial load &lt; 5MW, growing to 200 MW by the end of 2026</t>
  </si>
  <si>
    <t>To prevent first swing and/or oscillatory instability of either
unit, a multi-phase fault high-speed sectionalizing scheme
and a multiple line outage scheme are in place at Kincaid.
345 kV circuit breakers are all 1966 vintage and have had
increased maintenance required over the past several years.</t>
  </si>
  <si>
    <t>ComEd Distribution is replacing 138/34 kV transformer 78 at Bellwood which is currently tapped from 138 kV line 13501 (Elmhurst – Bellwood). The transformer and the line trip together.</t>
  </si>
  <si>
    <t>An existing customer has requested an additional 43 MW by
06/2022 with a total increase of 77 MW by the end of 2030.</t>
  </si>
  <si>
    <t>Customer has requested new service by 12/2021 with a load of
20 MW.</t>
  </si>
  <si>
    <t>4 Current Transformers on 138 kV BT1-2 breaker at ESSJ310 are failing and there is a risk of mis-operation or overtripping.  Breaker age is 70 years old.  Components are obsolete; therefore repair is impossible.</t>
  </si>
  <si>
    <t>Wabash Valley Power Authority has requested a new delivery point to help serve their growing load in the southern Fort Wayne, IN area. The station will feed 4MW initially and is expected to grow to 5MW by 2025.</t>
  </si>
  <si>
    <t> Breakers B-13295, B-13296, B-13297, and associated disconnect switches at GM Powertrain Substation  Increasing maintenance concerns; hydraulic fluid issues, deteriorated operating mechanisms and increasing maintenance trends.  Breaker B-13295 is 52 years old, Breaker B-13296 is 52 years old, Breaker B-13297 is 48 years old  Associated terminal equipment line arrestors and substation conductor  Breaker B-13329 and associated disconnect switches at Jackman Substation  Increasing maintenance concerns; hydraulic pump issues, valve issues, deteriorated operating mechanisms and increasing maintenance trends  Breaker B-13329 is 48 years old</t>
  </si>
  <si>
    <t> West Akron 138 kV Breaker Transfer Breaker B-22 and associated disconnect switches  Oil Circuit Breaker (OCB) with increasing maintenance concerns; compressor issues, deteriorated operating mechanisms and increasing maintenance trends  Breaker B-22 is 40 years old</t>
  </si>
  <si>
    <t>- Existing distribution circuits AZ1210 and AZ1205 from Vandalia Substation
exceeded their thermal rating this past summer. There continues to be strong
load growth in this area with multiple transmission and distribution customer
requests.
- Distribution circuits that supply the growing load center emanate from distant
substations and end-use customers are beginning to see voltage issues.
Specifically this has been an issue on distribution circuit OC1204 from West
Milton.
- There are critical customers served in this area and there is a need to supply
sufficient capacity and diversity to ensure continued reliable operations amid the
rapid load growth.</t>
  </si>
  <si>
    <t>The existing 42 mile 69kV transmission line (6625) from Covington-Minster-Rossburg was constructed using wood pole, cross-arm and brace design in 1971. This line provides transmission and distribution level service to 6 different substations serving nearly 7,000 customers in Darke, Mercer, Miami, and Shelby Counties in Ohio and totaling approximately 40MW of load. – A fault occurring anywhere on this 42 mile line will result in at least a temporary outage and potential permanent outage to all 7,000 customers. -This line is one of the worst performing 69kV transmission lines in the Dayton zone. The line has experienced 30 outages (5 permanent and 25 momentary) since 2016, and the total duration of those outages is ~3700 minutes. Most of the permanent outages have been caused by equipment related issues while most of the momentary outages have been the result of weather. -This is a three-terminal transmission line which causes protection and control concerns which could lead to possible misoperation. There are existing sectionalizing switches to help reduce outage time but the switches have not operated reliably during outage conditions and will need addressed.</t>
  </si>
  <si>
    <t>The existing 32 mile 69kV transmission line (6636) from Xenia-Glady Run-Jamestown was
constructed using wood pole, cross-arm and brace design in 1929, with some replacements made in
1951.  This line provides transmission and distribution level service to five different substations serving
approximately 8,000 customers in both Greene and Clark Counties in Ohio.
    - A fault occurring anywhere on this 32 mile line will result in at least a temporary outage and
possibly a permanent outage to 6 distribution transformers and all 8,000 customers served
from the 6636 line.
This line is one of the worst performing 69kV transmission lines in the Dayton zone.  The line has
experienced 13 outages (3 permanent and 10 momentary) since 2016, and the total duration of those
outages was ~900 minutes.  Most of the permanent outages were caused by auto accidents and
animals, while most of the momentary outages were the result of weather.
Large commercial and industrial distribution customers served from the five substations supplied by
the 6636 line have experienced loss of supply events emanating predominantly from disturbances on
the 6636 line.  One particular industrial customer has experienced a total of 18 events (T&amp;D) since
2016 but the majority of events have been related to 6636 transmission line performance.
This is a three-terminal transmission line which causes protection and control concerns.</t>
  </si>
  <si>
    <t>The existing 31 mile 69kV transmission line (6902) from Washington CH-Jamestown was constructed
using predominantly wood pole, cross-arm and brace design in 1950.  This line provides transmission
and distribution level service to three different substations serving approximately 3,800 customers in
both Greene and Fayette Counties in Ohio.
    - A fault occurring anywhere on this 31 mile line will result in at least a temporary outage and
possibly a permanent outage to all 3,800 customers.
This line is one of the worst performing 69kV transmission lines in the Dayton zone.  The line has
experienced 25 outages (7 permanent and 18 momentary) since 2016, and the total duration of those
outages was ~1,719 minutes.  Most of the permanent outages were caused by crossarm issues while
most of the momentary outages were the result of weather.
Large commercial and industrial distribution customers served from the three substations supplied by
the 6902 line have experienced loss of supply events emanating predominantly from disturbances on
the 6902 line.
There are limited distribution switching capabilities out of Jeffersonville Sub since there are no nearby
distribution substations located close to the load center.</t>
  </si>
  <si>
    <t>- The Village of Jackson Center is planning to add load and has
constructed a second substation.  The Jackson Center Municipal load
is currently tapped off the Jackson Center-Indian Lake 6614 69kV
transmission line in the northern part of Daytons service territory.
- The Jackson Center-Indian Lake 69kV transmission line is
approximately 13 miles long and was constructed in 1955 with wood
poles and crossarm design, which is prone to weather related
outages.
- This line has experienced 3 permanent outages and 3 momentary
outages since 2016, with the majority of causes being equipment
failure (static wire, breaker, phase down). A line fault results in an
outage to the entire Village with no ability to transfer load.
- The point of interconnection for Jackson Center municipal is only
575 feet from Daytons Jackson Center Substation. There is a switch
that can be operated to sectionalize the line towards Indian Lake.</t>
  </si>
  <si>
    <t>The NW portion of the Dayton transmission system has experienced several real-time performance events over the last 5 years as a
result of aging infrastructure and legacy system design.
The Coldwater to Rossburg 69kV line (6684) is ~28 miles long and was built in 1967 with wood poles.
    - The line provides transmission and distribution service to 4 tapped substations including 1 Dayton delivery point and 3
cooperative delivery points.  The line serves approximately 3,500 customers representing approximately 30 MW of
peak load.
    - This line has experienced 8 permanent outages and 23 momentary outages in the last 3 years.  The most common
outage cause was equipment failures, particularly on the Macedon tap and between Sharpsburg and Rose Hill.
    - DP&amp;L has a related project in the vicinity, (s0326, s0327, and s0328), which would help provide a source into the NW system on the
Coldwater-Rossburg 6684 line.
The Celina-Coldwater-Rockford 69kV line (6688) is ~23 miles long and was constructed in 1990 with wood poles and crossarm design.
    - The 6688 line provides service to 2 delivery points, serving approximately 1,900 customers and 12 MW of peak load.
    - This line has experienced 10 permanent and 12 momentary outages since 2016, with the primary causes being
equipment failure and weather.
    - Dayton has a normally open 33kV tie (3339) with Ohio Power at Rockford Sub that is built to 69kV standards.  This is an
out of phase tie point and can only be closed if the 12kV Rockford bus is de-energized and 3339 line is energized from
Ohio Power.  Since this is a normally open point, the Rockford load is radial under most operating conditions since a
manual process must take place to switch the load to the Ohio Power source if there is an issue with the Celina-
Coldwater-Rockford 6688 69kV line.
    - The Rockford Substation is one of the most remote areas on the Dayton system and lacks nearby sources.
The Amsterdam-Coldwater 69kV line (6629) is ~17 miles long and was constructed in 1991 with wood poles and crossarm design.
    - The line provides transmission and distribution service to 3 tapped substations including 1 Dayton delivery point and 2
cooperative delivery points.  The line serves approximately 3,500 customers representing approximately 18 MW of
peak load.
    - This line has experienced 6 permanent outages and 8 momentary outages since 2016. The most common outage
causes were equipment failures and weather.
DP&amp;L provides 69kV service to the City of Celina from a very small 69kV switching station.  This legacy design has a single point of
failure that has become problematic for equipment maintenance and outages.
    - The peak load for the City of Celina is ~43 MW.
    - A bus or line fault on Celinas system interrupts both of the 69kV deliveries to Celina.
    - Due to the size of the switching station, there is very limited ability to expand or improve the configuration.</t>
  </si>
  <si>
    <t>The Amsterdam-Shelby 138kV transmission line (13827) is approximately 26 miles long and was constructed in 1974 with wood
poles.
    - A fault on any portion of this circuit will result in an outage to a large 55MW industrial customer.  Permanent
faults on the Shelby side of the line could lead to reduced capacity to serve load for an extended duration
depending on system conditions.
    - The Amsterdam-Shelby 138kV line has experienced 2 permanent and 4 momentary outages since 2016.  The
permanent outages were caused by galloping conductors and an auto accident, while the momentary outages
were caused by lightning and an animal.
    - The Amsterdam-Shelby 138kV line is critical in providing a 138kV source into the NW area of the DP&amp;L
transmission system.  In this rural area, there are limited sources and an outage to this source combined with
other area outages can lead to operational voltage and loading issues.  This contingency is regularly trending in
real-time operations and has occurred.  Galloping conductors have been problematic in this area causing multiple
69kV outages over the past 2 years causing operational issues to surface.
Transmission line equipment issues have been identified along the Amsterdam-New Bremen-St Marys 69kV line (6630) related
to vintage cross-arm design and bracing of transmission poles at the base.
    - The 6630 line was constructed in 1970 and is ~8 miles long.
    - This line has experienced 2 permanent and 2 momentary outages since 2016.  The majority of the outages were
caused by equipment failure.
    - The Village of New Bremen has a peak load of ~20MW of load
    - This corridor serves as a key tie between the Ohio Power and Dayton systems in this area.
The Village of Minster is served from two sources, the Covington-Minster-Rossburg 69kV line (6625) and the Amsterdam-Minster
69kV line (6672).  During winter storm conditions and with galloping lines in this area, Minster has lost both transmission feeds.
    - The Village of Minster serves ~1,500 customers and has a peak load of ~25MW of load.
    - The 6672 line is ~1.7miles long and is 1970s cross-arm design and ties into the strongest area source at
Amsterdam Sub.
    - The 6672 line has experienced 5 outages, 4 momentary and 1 permanent, since 2016.  The majority of the
outages were caused by weather, including the permanent outage which was the result of galloping conductors.
    -</t>
  </si>
  <si>
    <t>The Bellefontaine-Blue Jacket-Indian Lake 6648 69kV transmission line is a 16 mile three-terminal line located in Logan County, Ohio.  The line features wooden cross-arm and post construction designs.
The 6648 line provides service to customers served at 7 different substations: Indian Lake (DP&amp;L), Huntsville (DP&amp;L), Harrison (Logan REA), HBD Thermoid (DP&amp;L), AGC Automotive (DP&amp;L), Bellefontaine (DP&amp;L), and Blue Jacket (DP&amp;L). 
A fault on 6648 results in at least a momentary outage on 9 distribution transformers, 35MW of load, and possible sustained outages to the multitude of customers served from the line.  
Also, an outage on 6648 between the Blue Jacket tap and Harrison (Logan REA) will make the remaining circuit radial that provides service to Honda Transmission (Logan REA) and 10 other points of delivery served from the 6631 line in this configuration.  
The 6648 line has experienced 1 permanent and 3 momentary outages since 2017.  The permanent outage was caused by a tree outside of the right of way and the momentary outages were caused by lightning, an issue on the distribution underbuild, and a failed piece of equipment during switching.
The 6648 line serves approximately 35MW of load and has 16 miles of exposure (560MW-mile), although the line has performed well, there is significant exposure on this circuit that must be reduced to ensure long-term reliability.
Immediately east of Indian Lake substation, the 6648 line crosses a low-lying area for approximately 0.75 miles. For several months of the year, structures are in standing water. 
Circuit 6906 is a radial line 2.0 mile long radial line connecting Indian Lake to a large industrial load (23 MW).</t>
  </si>
  <si>
    <t>• Buckeye Power, on behalf of South Central Power, has requested a new transmission
delivery point in Fayette County, Ohio.
• The primary function of this new delivery point will be to serve existing load that is presently
being served from another substation roughly 12 miles away.
• The proposed delivery point is located immediately east of DP&amp;L’s Washington CourthouseGreenfield 69kV (6649) transmission line.
• Washington Courthouse and Greenfield substations are shown in Figure 1 where the 69kV
lines are marked in green and the approximate location of the new delivery point is
highlighted with a yellow star on the map.
• Initial loading of the proposed delivery point is projected to be 3 MW and emergency loading
could be up to 5MW.
• Service to the new delivery point is required by June 2022.</t>
  </si>
  <si>
    <t>Historically Dayton assumed a 50/50 current split in our ratings methodology.
Under certain outage conditions, lines or transformers may be isolated on a single element with 100% of the flow through that facility.
After reviewing industry best practices, DP&amp;L plans to move from a 50/50 current split assumption to a 100/0 current split assumption starting January 1, 2023.
Modeling single elements derates in the planning model is in implementation and will require contingency change updates in the future, but modeling these specific scenarios in the operations model was not a feasible long-term plan for DP&amp;L. 
Certain terminal equipment changes will be made at DP&amp;L substations to maintain current ratings and other facilities will take the derate from the change in methodology based on reviews of historical loading, contingency loading, and criticality as reviewed by planning and operations.  
The decision to proceed with the changes was driven by the desire to avoid unplanned facility outages due to potential loading issues and the low cost of making terminal equipment upgrades to avoid these scenarios.</t>
  </si>
  <si>
    <t>• Buckeye Power, on behalf of Pioneer Rural Electric Cooperative, has requested reliability upgrades on
the Staunton-KTH 69kV 6657 line located in Miami and Champaign Counties.
• The 6657 line is a radial 17-mile 69kV wood pole line connecting DPL’s Staunton Substation to Pioneer’s
KTH delivery point.
• The line was constructed primarily in the 1960’s and is approximately 17 miles long.
• The line has experienced 2 permanent and 3 momentary outages since 2016. Most outages
were caused by lightning.
• The line serves approximately 19MW of load between East Casstown, St. Paris, and KTH
substations.
• Loss of the 6657 line could lead to extended customer outages for customers served via East
Casstown, St. Paris, and KTH due to the current radial configuration and limited switching
options.
• The KTH delivery point served at the end of the radial 6657 line provides service to the largest
employer in Champaign County.</t>
  </si>
  <si>
    <t>Buckeye Power, on behalf of Darke Rural Electric Cooperative, has requested reliability upgrades on the West Manchester–Brookville 69kV 6639 and the West Manchester–Garage Road 69kV 6656 lines located in Preble and Montgomery Counties.</t>
  </si>
  <si>
    <t xml:space="preserve">A large new senior community featuring a mix of residential and retail is being constructed in the Cornerstone Development located in Centerville, OH.  This area, served from Dayton’s Carpenter Substation,  has experienced growth in recent years and this load addition of 5MVA will require additional capacity.  Dayton must develop a solution to have capacity to serve distribution load in this load center or risk overloading existing equipment and not having sufficient distribution capacity to serve growing load.Carpenter Substation is served via a short 0.1 mile tap from the Alpha-Hempstead 6622 69kV transmission line. Carpenter Substation provides distribution service to the 3,4000 customers served in this area via a single 69/12kV 30MVA transformer.  A single outage to the 6622 transmission line or distribution transformer at Carpenter would result in a complete loss of service to the 3400 customers. The current load (24.4 MVA) and reserved emergency switching capacity (3.5 MVA) place the current 69/12kV 30MVA transformer at Carpenter above 90% of its rating during peak times before the 5MVA load addition. Additional circuit ties exist in the area but do not have enough capacity for significant load transfers and would further limit the ability to conduct circuit switching during outages. </t>
  </si>
  <si>
    <t> Breakers B-19, B-35, B-22, B-25, B-24, B-28, B-27, and associated disconnect switches at Eastlake Substation:  Increasing maintenance concerns; compressor issues, valve issues, heater issues, deteriorated operating mechanisms, and increasing maintenance trends  Breaker B-19 is 50 years old; Breaker B-35 is 41 years old; Breakers B-22, B-25, B-24, and B-28 are 49 years old; and Breaker B-27 is 47 years old</t>
  </si>
  <si>
    <t xml:space="preserve">DP&amp;L d/b/a AES Ohio Distribution is planning for a 5MVA load increase from a new development near the Montgomery County Fairgrounds. Currently, this area is served via the Eaker Substation and the distribution circuits out of Eaker are heavily loaded and would be over 100% with the addition of this new load. This general area has experienced growth in recent years and the load addition of 5MVA will require additional capacity. 
Additionally, the Tait substation provides distribution services to The University of Dayton and a local critical facility through a 2.0+ mile long URD cables. The cables have historically been difficult to work with during outages and will need future upgrades.  It is essential that a new source is located near the load center and critical customer to reduce exposure to cable faults and serve the growing load. 
Additional circuit ties exist in the area but do not have enough capacity for significant load transfers and would further limit the ability to conduct circuit switching during outages. 
</t>
  </si>
  <si>
    <t xml:space="preserve">The existing 30.88-mile 69kV transmission line (6602) from Hutchings-Germantown-Gratis-Camden-Crystal was primarily constructed using wood pole, cross-arm and brace design in 1964.  
This line provides transmission and distribution level service to 5 different substations serving approximately 11,500 customers in Montgomery and Preble Counties totaling approximately 33MW of load. 
A fault occurring anywhere on this line will result in at least a temporary outage and possible permanent outage to all 11,500 customers.
-This line is one of the worst performing 69kV transmission lines in the Dayton zone.
The line has experienced 25 outages (3 permanent and 22 momentary) since 2016.
Equipment related issues are the primary cause of permanent outages on the line and weather has been the primary cause of momentary issues.
-There are two existing automatic sectionalizing switches at Germantown to help reduce outage time, but the switches have not operated reliably during outage conditions due to alignment issues and the switches are not centrally located on the circuit. </t>
  </si>
  <si>
    <t>AES Ohio Distribution has requested a new 69kV delivery point to provide a new source on the North side of Indian Lake. The new source will help ensure load developing on the North side lake can be reliably served. • Indian Lake – Waynesfield 33kV circuit • The line was primarily constructed in the 1930s with wooden cross arm construction and is located near railroad ROW which makes access challenging during outage restoration. • Over the last three years, the 10.3-mile Indian Lake – Waynesfield 33kV circuit has experienced 17 forced outages. • 8 permanent outages were primarily caused by insulator, cross arm, primary wire, station equipment, pole failure, and a tree from outside the ROW. • 9 momentary outages were primarily caused by lightning, animals, galloping, and insulator flashover. • The currently line serves two existing delivery points, New Hampshire (AES Ohio) and Waynesfield Municipal Electric. • 33kV systems are not standard on the AES Ohio system and spare/replacement parts are limited since this is one of the last remaining 33kV facilities on the system.</t>
  </si>
  <si>
    <t>The line 6915 from Wilmington-Columbus Street is a 2.60-mile radial 69kV transmission line (6915) was primarily constructed using wood pole, cross-arm and brace design in 1978. The line 6915 provides transmission and distribution level service to 5190 customers in Clinton county totaling approximately 35MW of load. A fault occurring anywhere on this line will result in the permanent outage to all 5190 customers. The line has experienced 6 outages (6 momentary) since 2016. - The line 6917 from Wilmington to Caesars Creek is a 9.24-mile-long line, primarily constructed using wood pole, cross-arm and brace design in 1978, has seen 11 outages (6 permanent, 5 momentary) over the last 5 years. A fault occurring anywhere on this line will result in the permanent outage to all 2120 customers. - The line 6637 (23 miles) from Washington CH to Wilmington constructed in 1967 is also wood pole, cross-arm brace design and has seen 13 outages in the last 5 years. The line has limited protection, there are existing sectionalizing switches at Sabina to help reduce outage time, but the switches have not operated reliably during outage conditions due to alignment issues and any fault will result in dropping the load at Sabina (13 MVA, 2664 customers) and Airpark (16MVA, 1171 customers). - The line 6673 (1.97 miles) constructed in 1974, from Wilmington to Clinton is also wood pole, cross-arm brace design and has seen 1 permanent outage in the last 5 years.</t>
  </si>
  <si>
    <t>Buckeye Power on behalf of Midwest Rural Electric has requested a new 69kV delivery point located north of the Rockford 69kV substation. • This current transmission line in the area is normally open but will be closed and converted in 2025 to a normally closed 69kV tie to Ohio Power’s Ohio City Substation in 2025. • The new delivery point will be located north of the existing Rockford substation. • The expected load at the new delivery point is expected to be approximately 2MW.</t>
  </si>
  <si>
    <t>Buckeye Power on behalf of Pioneer Rural Electric has requested a new delivery point located south of the Sidney – Amsterdam 69kV line. • New delivery point is expected to serve approximately 4MVA of load. • McCartyville Substation • The existing substation is comprised of wood construction and is showing significant signs of deterioration. • Recent failures of the 69/12kV distribution transformer has led AES Ohio to request for upgrades and/or mitigations for the McCartyville substation condition issues. • McCartyville is currently served via a looped configuration with manual inline switches</t>
  </si>
  <si>
    <t>The B-phase of the Lloyd #2 138-36 kV Transformer has failed.</t>
  </si>
  <si>
    <t xml:space="preserve">New Customer Connection – A customer requested 138 kV transmission service for approximately 23 MVA of total load near the London-Tangy 138 kV line. </t>
  </si>
  <si>
    <t>The Village of Versailles has requested additional sectionalizing improvements to improve local delivery point reliability. Currently Versailles’ peak load totals to 16.5MWs and is served via two-way 69kV MOABs switch arrangement. • Presently, Versailles is the largest served via the 42-mile 69kV transmission circuit and are projected to increase to 17.6 MWs by 2025. • Also, Buckeye Electric cooperatives served at Newport (peak load of 6.3MWs) and St. Rt. 66 (peak load of 6.2MWs) have delivery points on along this line. • AES Ohio serves distribution via the Loramie (peak load of 8.5MWs) and Russia (peak load of 3.2MWs) Substations. • The existing 42 mile 69kV transmission line (6625) from Covington-Minster-Rossburg was constructed using wood pole, cross-arm and brace design in 1971. This line provides transmission and distribution level service to 6 different substations serving nearly 7,000 customers in Darke, Mercer, Miami, and Shelby Counties in Ohio and totaling approximately 40MWs of load. • Since 2016, the line has experienced 41 outages (11 permanent and 30 momentary), with a total outage duration of ~6,400 minutes. A vast majority of the permanent outages related equipment related issues while most of the momentary outages have been the result of weather. • Additionally, in 2020 AES Ohio committed to a local area upgrade (Russia 4-breaker ring: S2254). This project also targets to minimize impacts associated with 6625 circuit outages by splitting the 42 miles 69kV circuit into three 69kV circuits: • Rossburg – Versailles - Russia: 12.0 miles • Minster – Russia: 13.0 miles • Covington – Russia: 17 miles • There is a need here to further evaluate the condition and sectionalizing improvements along 6625 after the Russia 4-breaker ring is complete in 2023 for more localized sections of this line where crossarm and tap design is prevalent.</t>
  </si>
  <si>
    <t>The 34 kV bus at Summerside is fed by two transformers.  TB2 is a 138/69/34 kV transformer with breaker connections on the 138 and 69 kV buses.  The 34kV winding feeds through a voltage regulator then and a switch breaker connection to the 34 kV bus.  TB5 is a 138/34 kV transformer with switch breaker connections to the 138 and 34 kV buses.  This arrangement exposes the transmission system to faults from the 34 kV system.  This arrangement exposes TB2 to faults from the distribution system.</t>
  </si>
  <si>
    <t>An existing customer has requested an additional 20MW of distribution service by summer of 2022.  This exceeds the capability of the existing distribution infrastructure in the local area. Duke Energy Distribution has requested additional capacity delivery through Seward substation.</t>
  </si>
  <si>
    <t xml:space="preserve">New Customer Connection – A customer requested 69 kV transmission service for approximately 4 MVA of total load near the Cedar St – Frisco #1 69 kV line. </t>
  </si>
  <si>
    <t>Duke Energy Distribution has requested a new delivery point on Brewer Road in Mason, Ohio. The city is developing a 400-acre research and development park. The expected 2 MW per year of load growth will exceed the capacity of local distribution facilities at Bethany by 2025.</t>
  </si>
  <si>
    <t>A 69 kV feeder runs south from Buffington to a tap near Empire, from that tap to a second tap at Oakbrook and then to Limaburg. In the event of an interruption of the 138 kV feeder from Woodspoint to Aero, all load normally shared by both feeders is carried by the 69 kV feeder. Duke Distribution predicts load growth of 30 MW at Aero, 5 MW at Oakbrook and 5 MW at Limaburg by the summer of 2022. The higher loads plus the loss of the Woodspoint to Aero feeder lead to an overload of the tap to tap to Oakbrook section of the 69 kV feeder</t>
  </si>
  <si>
    <t>Duke Energy Distribution has requested a new delivery point near Tedia Way in Fairfield, Ohio. A new customer is in the process of building a manufacturing plant that will require 20 MW by 06-01-2021. The existing distribution infrastructure in the area is not capable of serving the new load.</t>
  </si>
  <si>
    <t>A customer fed by Meadow substation is expecting a 10MW load
increase by the summer of 2022. Meadow has two incoming 69kV
feeders, one from Trenton and a normally opened one from
Yankee-Jackson via the tap to Meadow. If the feeder to Trenton is
opened Meadow throws over to the feeder from the tap. In this
state the additional 10MWs of customer load will drive the Yankee
to Meadow tap section of the feeder to 106% of its emergency
rating.</t>
  </si>
  <si>
    <t>In the early 1960s Cincinnati Gas &amp; Electric, Columbus &amp; Southern Ohio
Electric and Dayton Power &amp; Light formed a joint venture to share the costs
of building new power infrastructure. The construction of Stuart Station
was one of the shared projects. In 2018 the joint venture was dissolved
with the assets split among the companies. Duke Energy (formally CG&amp;E)
received the 138kV section of the substation at Stuart. Going into service
in the early 1970s, this section of the substation has three circuit breakers
connected to a straight bus, a 138/69kV transformer that is switch
connected to an AEP feeder and a 345/138kV transformer that is switch
connected to a DP&amp;L 345kV bus. Duke Energy needs to isolate, protect
and control its section of the substation. The breakers are oil filled and
obsolete.</t>
  </si>
  <si>
    <t>Duke Energy Distribution has requested a new delivery point in Clearcreek Township, OH.  This once rural area between Cincinnati and Dayton continues to see steady residential and commercial load growth of 2% per year.  The load in this area is expected to exceed the capacity of the local distribution system by 2024.</t>
  </si>
  <si>
    <t>The 34 kV bus at Summerside is fed by two transformers.  TB2 is a 138/69/34 kV transformer with breakers connections on the 138 and 69 kV buses and a switch connection to the 34 kV bus.  TB5 is a 138/34 kV transformer with switch connections to the 138 and 34 kV buses.  This arrangement exposes the transmission system to faults from the 34 kV system.</t>
  </si>
  <si>
    <t>At Central 69/13 kV transformers TB1 and TB2 both show excessive levels of acetylene and ethylene gasses indicating arcing, overheating and  insulation breakdown.</t>
  </si>
  <si>
    <t>Duke Energy Distribution has requested a new delivery point near Half Acre Road in Clermont County, OH.  A new industrial customer has requested 36 MW of distribution service by 10-01-2022.  The new load exceeds the capacity of existing distribution facilities in the area.</t>
  </si>
  <si>
    <t xml:space="preserve">A pole on the 69 kV circuit from Fairfield to Nilles had failed inspection.  This pole supports a switch that limits the circuit.  The pole shows signs of decay and base rot, and has been on the watch list since 2015.
</t>
  </si>
  <si>
    <t xml:space="preserve">New Customer Connection – A customer requested 138 kV transmission service for approximately 20 MVA of total load near the Delta – Wauseon 138 kV line. </t>
  </si>
  <si>
    <t xml:space="preserve">•DP&amp;L Distribution has requested a new 69kV or 138kV delivery point to replace the existing New Westville 33kV Substation due to poor performance and lack of standard equipment which could lead to prolonged system outages. </t>
  </si>
  <si>
    <t xml:space="preserve">Brown TB1 is a 138/69/34 kV 3-winding transformer.  The tertiary winding is connected to a 34 kV distribution bus.  This old design exposes the transmission transformer to faults from the distribution system.
</t>
  </si>
  <si>
    <t>Duke Energy Distribution has asked for a new delivery point near Greentree road in Warren County, Ohio. Phase 1 of a 4,500 unit residential and light commercial community is currently under construction. Load growth of 2 MW per year is expected. This will exceed the name plate capacity of the local distribution facilities at Otterbein in 2024.</t>
  </si>
  <si>
    <t>ODEC has submitted a request on behalf of Mecklenburg Electric Coop (MEC) for a new delivery point (Coleman Creek) at Boydton, VA, to support a new datacenter campus with a total load in excess of 100 MW. The customer requests service by August 1, 2020.</t>
  </si>
  <si>
    <t>DEV Distribution has submitted a DP Request to add a 3rd, 84 MVA distribution transformer at Cloverhill Substation in Prince William County. The new transformer is being driven by continued load growth in the area and contingency loading for loss of one of the existing transformers. Requested in-service date is 06/01/2022.</t>
  </si>
  <si>
    <t xml:space="preserve">PJM has identified several N-1-1 contingencies that result in overloads associated with 230kV Line 2011 during the 2020 Do-No-Harm analysis. For example the loss of 230kV Line 2151 (Gainesville-Railroad) and 230kV Line 2163 (Liberty-Vint Hill) creates overloads for Line 2011 segments:
Segment 1 - Battery Heights-Clifton – (Existing rating of 797 MVA)
Segment 2 - Battery Heights-Prince William (Existing rating of 876 MVA)
Segment 3 -Prince William-Cannon Branch (Existing rating of 939 MVA)
</t>
  </si>
  <si>
    <t>DEV Distribution has submitted a DP Request for a new substation (Aviator) to accommodate a new datacenter campus in Loudoun County with a total load in excess of 100MW.  Requested in-service date is 6/01/2023.</t>
  </si>
  <si>
    <t xml:space="preserve">PJM has identified a 300MW N-1-1 Load Drop violation for the loss of Line #9192 (Shellhorn to Sojourner) and Line #2183 (Evergreen Mills to Poland Road) during the 2020 Do-No-Harm analysis. The violation was caused by Supplemental Project DOM-2020-0003 in the Dominion Zone.
</t>
  </si>
  <si>
    <t xml:space="preserve">PJM has identified several N-1-1 contingencies that result in overloads associated with 230kV Line 2209 and 230kV Line 2095 during the 2020 Do-No-Harm analysis. For example the loss of Line 227 (Beaumeade – Belmont) and 274 (Beaumeade-Pleasant View) creates overloads of:
230kV Line 2209 (Evergreen Mills to Yardley) – Current rating 1047 MVA
230kV Line 2095 (Cabin Run to Shellhorn) – Current rating 1047 MVA
</t>
  </si>
  <si>
    <t>DEV Distribution has submitted a DP Request to add a 3rd, 84 MVA distribution transformer at Winters Branch Substation in Prince William County. The new transformer is being driven by continued load growth in the area and contingency loading for loss of one of the existing transformers.</t>
  </si>
  <si>
    <t>DEV Distribution has submitted a DP Request to add a 4th, 84 MVA distribution transformer at Winters Branch Substation in Prince William County. The new transformer is being driven by continued load growth in the area and contingency loading for loss of one of the existing transformers.</t>
  </si>
  <si>
    <t xml:space="preserve">North Anna Station 500 kV Breakers 57302 &amp; H602 are live tank breakers with external CTs and continue to have ongoing reliability issues.  They were built in 2002.  No internal breaker condition monitoring is available with these type of breakers.
</t>
  </si>
  <si>
    <t>The two ground switch/MOAB schemes protecting Buena Vista transformers #1 and #2 need to be replaced to prevent transformer operations from impacting adjacent Rockbridge and James Lee Substations • The two 800A wave traps located outside of Buena Vista Substation on structures 26/215A and 26/215B need to be replaced due to age (25 years) • A single span (approx. 625’) of 721 ACAR between structures 26/214 and 26/215 at Buena Vista Substation is the most limiting element affecting the rating of Line #26</t>
  </si>
  <si>
    <t>Dominion Energy has identified a need to replace approximately 160 ft of conductor at Everetts Substation on Line#2014 Earleys – Everetts to improve system performance and increase line capacity. This short segment of conductor is imposing a limit on the remaining sections of the line.</t>
  </si>
  <si>
    <t>A 115kV line switch at Berkley substation has been identified with operating issues. This switch on Line #51 is in-operable.</t>
  </si>
  <si>
    <t>Section 56-585.1:5 of the Virginia Code, which was enacted as part of the 2018 Grid Transformation and Security Act was amended recently by the General Assembly of Virginia and signed into Law by the Governor on March 4th 2020 to allow for additional projects to qualify for the underground transmission line pilot program authorized therein.  Pursuant to this amendment, a Customer and Fairfax County have requested that the Company relocate a portion of Transmission Line #2010 between Spring Hill substation and Tysons Substation underground to enable construction of a planned mixed use development which currently encroaches on the existing overhead transmission line</t>
  </si>
  <si>
    <t>Dominion Energy has identified a need to replace Line #36 wave trap and arresters at Buggs Island NUG Substation due to end of life.</t>
  </si>
  <si>
    <t xml:space="preserve">DEV Distribution has submitted a DP Request to add a 3rd, 112 MVA distribution transformer at Waxpool Substation in Loudoun County. The new transformer is being driven by continued load growth in the area. </t>
  </si>
  <si>
    <t xml:space="preserve">PJM has identified several N-1 and N-1-1 contingencies that result in overloads of 230kV Line 2152, 230kV Line 9173 and 230kV Line 9185 during the 2020 Do-No-Harm analysis. For example, the loss of Line 2172 (Brambleton – Evergreen Mills Line 1) and 2210 (Brambleton – Evergreen Mills Line 2) creates overloads of:
230kV Line 2152 (Beaumeade to Nimbus) – Current rating 876 MVA
230kV Line 9173 (Nimbus to Buttermilk) – Current rating 876 MVA
</t>
  </si>
  <si>
    <t>DEV Distribution has submitted a DP Request for a new substation (Lincoln Park) to accommodate a new datacenter campus in Loudoun County with a total load in excess of 100MW.</t>
  </si>
  <si>
    <t>The 26 line extends 20.82 miles between Lexington to Balcony Falls.  The 7.63 mile section between Balcony Falls and Buena Vista was constructed primarily on Blaw Knox structures in 1928 and includes ACSR conductor and 3#6 static. Industry guidelines indicate equipment life for wood structures is 35-55 years, conductor and connectors are 40-60 years, and porcelain insulators are 50 years.  Within this section there are 18 structure locations that need to be replaced due to condition which makes up more than 21.7% of the segment structures. Removing this segment of Line#26 from service creates a violation of Dominion Energy's TP criteria whereby the loading on the resulting radial transmission line exceeds 700MW-Mile exposure limit</t>
  </si>
  <si>
    <t>Remington CT Tx#9 is a 224MVA, 230/115kV transformer originally manufactured  in 1971 as a 200 MVA unit and remanufactured in 1996 as a 224 MVA unit. This transformer is being replaced on the results of our ongoing transformer health assessment (THA) process. Oil DGA  levels are trending upwards.  Unit was exhibiting upward trending combustible gasses from 2001 to 2013 when oil was reprocessed, however gasses are continuing to trend upward even after oil processing. Reduced BIL ratings</t>
  </si>
  <si>
    <t>DEV Distribution has submitted a DP Request to add a 3rd, 56 MVA distribution transformer at Taussig Substation in the City of Norfolk. The new transformer is being driven by new load from the Hampton Road Bridge Tunnel (HRBT) expansion. Requested in-service date is 05/31/2021.</t>
  </si>
  <si>
    <t>DEV Distribution has submitted a DP Request to add a 2nd, 33.6 MVA distribution transformer at Mercury Substation in the City of Hampton. The new transformer is being driven by new load from the Hampton Road Bridge Tunnel (HRBT) expansion.</t>
  </si>
  <si>
    <t>DEV Distribution has submitted a DP Request for a new substation (King and Queen) to replace the source to an island of load that will be lost when a river crossing is eliminated as part of the 230kV Line #224 (Lanexa-Northern Neck) rebuild project</t>
  </si>
  <si>
    <t>DEV Distribution has submitted a DP Request to add a 2nd, 12.5 MVA distribution transformer at St. Johns Substation in the Caroline County. The new transformer is needed to mitigate load loss for a transformer contingency</t>
  </si>
  <si>
    <t>DEV Distribution has submitted a DP Request to add a 4th distribution transformer at Pacific Substation in Loudoun County. The new 112MVA transformer is being driven by continued load growth in the area and contingency loading for loss of one of the existing transformers.</t>
  </si>
  <si>
    <t xml:space="preserve">PJM has identified a 300MW N-1-1 Load Drop violation for the loss of Line #2170 (Buttermilk to Pacific) and Line #2165 (BECO to Pacific) during the 2020 Do-No-Harm analysis. The violation was caused by Supplemental Project DOM-2020-0021 in the Dominion Zone.
</t>
  </si>
  <si>
    <t>DEV Distribution has submitted a DP Request to add a 3rd distribution transformer at Cumulus Substation in Loudoun County. The new 84 MVA transformer is being driven by continued load growth in the area and contingency loading for loss of one of the existing transformers.</t>
  </si>
  <si>
    <t>DEV Distribution has submitted a DP Request to add a 6th distribution transformer at Dulles Substation in Fairfax County. The new 84 MVA transformer is being driven by continued load growth in the area and contingency loading for loss of one of the existing transformers</t>
  </si>
  <si>
    <t>DEV Distribution has submitted a DP Request to add a 4th distribution transformer at Waxpool Substation in Loudoun County. The 84 MVA new transformer is being driven by continued load growth in the area and contingency loading for loss of one of the existing transformers</t>
  </si>
  <si>
    <t>DEV Distribution has submitted a DP Request for a new substation (Main Post) to serve existing load (&lt;100 MW) at Fort Lee Army Post in Prince George County.  The Army has requested the new substation (on their property) to isolate their load from the regulated 13.2 kV circuits fed by Fort Lee Substation and will bear the full cost of the project</t>
  </si>
  <si>
    <t>NOVEC has submitted a DP Request for a new substation (Rollins Ford) to accommodate a new datacenter campus in Prince William County.  NOVEC has requested a 230kV ring bus connection.  Since the total load requested is less than 100 MW, NOVEC will be required to pay excess facilities for all equipment required for the ring bus configuration above a T-tap</t>
  </si>
  <si>
    <t>Line# 233 switches 23339 and 23336 are less than 15 years and have operating issues. Multiple bottle failures, vertical pipe u-joints have broken multiple times, system control center's records show they are inoperable.</t>
  </si>
  <si>
    <t>Dominion Energy has identified a need to replace 47 17.8 miles of existing single-circuit wood transmission towers (Staunton – Valley) of 230 kV Line #293 (Staunton and Valley), .and 3.5 miles of double-circuit painted/weathering steel structures that are shared between Line #293 and 115 kV Line #83 (Craigsville-Staunton).</t>
  </si>
  <si>
    <t xml:space="preserve">Dominion Energy has identified the need to replace 92 transmission towers on Line #14 between Fudge Hollow and the interconnect with AEP.Line #14 extends 14.94 miles to AEP territory from Fudge Hollow. AEP is fed radially
from Fudge Hollow, most of the time.Existing structures are 1920's vintage Blaw Knox galvanized/painted towers.
The line is at the end of its useful life (94 years old) and the ground line conditions of
the structures range from fair to severe condition. </t>
  </si>
  <si>
    <t>Dominion Energy has identified a need to replace 16 existing transmission towers (Chesterfield – Enon segment) of Line#2049 (Chesterfield – Allied</t>
  </si>
  <si>
    <t>NOEVC has submitted a DP Request for a new substation (Sojourner) in Loudoun County with a total load in excess of 100MW.</t>
  </si>
  <si>
    <t xml:space="preserve">Dominion Energy has identified a need to rebuild Line#1001 (Battleboro – Chestnut) based on the Company’s End of Life criteria. Line 1001 was constructed on predominately wood H-frame structures in 1959 from Battleboro to Chestnut (9.28 miles) . Industry guidelines indicate equipment life for wood structures is 35-55 years, conductor and connectors are 40-60 years, and porcelain insulators are 50 years. The Line #1001 provides service to Consolidated Diesel and Whitakers substations with approximately 6.0 MW and 8.3 MW tapped load.
</t>
  </si>
  <si>
    <t xml:space="preserve">Dominion Energy has identified a need to rebuild Line#1024 (Chestnut – South Justice Branch) based on the Company’s End of Life criteria. Line 1024 was constructed on predominately wood H-frame structures in 1959 from Chestnut to South Justice Branch (3.39 miles of 6.41 miles) . Industry guidelines indicate equipment life for wood structures is 35-55 years, conductor and connectors are 40-60 years, and porcelain insulators are 50 years. The Line #1024 provides service to Cox DP substations with approximately 14.0 MW of tapped load.
</t>
  </si>
  <si>
    <t xml:space="preserve">Dominion Energy has identified a need to replace 42 wood pole structures (Churchland – Hodges Ferry segment) of Line# 87 (Churchland – Chesapeake Energy Center) based on the Company’s End of Life criteria. The 5.21 miles segment of Line# 87 was constructed on wood H-frame structures in 1957, and includes ACSR conductor and 3#8 static. These structures are at the end of their useful life. Industry guidelines indicate equipment life for wood structures is 35-55 years, conductor and connectors are 40-60 years, and porcelain insulators are 50 years. Line# 87 provides service to Bower’s Hill and Hodges Ferry substations with approximately 18 MW and 61 MW tapped load. Removal of the Churchland - Hodges Ferry segment will create a radial line exceeding Dominion’s 700 MW-miles criteria. 
</t>
  </si>
  <si>
    <t xml:space="preserve">DEV Distribution has submitted a DP Request to add a 3rddistribution transformer at Farmwell Substation in Loudoun County. The new transformer is being driven by continued load growth in the area and contingency loading for loss of one of the existing transformers. </t>
  </si>
  <si>
    <t xml:space="preserve">Dominion Energy has identified a need to replace 60 concrete structures of Line #2007 (Lynnhaven – Thalia) based on the Company’s End of Life criteria. The 3.37 miles long line was constructed on concrete structures in 1970. These structures have developed significant structural concerns as they age. Every pole is experiencing hairline cracking at a minimum, and many of the poles have more advanced cracking that has exposed some of the interior reinforcing bars and cables. The cracks allow for significant water infiltration which can accelerate the deterioration of the concrete and cause rusting of the steel reinforcing components.
</t>
  </si>
  <si>
    <t xml:space="preserve">Dominion Energy has identified a need to replace 20 concrete structures (Structure 2019/21 – Thalia segment) of Line #2019 (Greenwich – Thalia) based on the Company’s End of Life criteria. The 1.17 miles segment of Line #2019 was constructed on concrete structures in 1970. These structures have developed significant structural concerns as they age. Every pole is experiencing hairline cracking at a minimum, and many of the poles have more advanced cracking that has exposed some of the interior reinforcing bars and cables. The cracks allow for significant water infiltration which can accelerate the deterioration of the concrete and cause rusting of the steel reinforcing components.
</t>
  </si>
  <si>
    <t xml:space="preserve">DEV Distribution has submitted a DP Request for a new substation (Wakeman) to accommodate a new datacenter campus in Prince William County with a total load in excess of 100MW.  </t>
  </si>
  <si>
    <t>DEV Distribution has submitted a DP Request to add a 4th distribution transformer at Cumulus Substation in Loudoun County. The new 84 MVA transformer is being driven by continued load growth in the area and contingency loading for loss of one of the existing transformers.</t>
  </si>
  <si>
    <t xml:space="preserve">Dominion Energy has identified a need to replace approximately 3.7 miles of 115kV Lines #53 and #72 between Chesterfield Power Station and the Brown-Boveri Tap, including an additional approximately 0.52 mile tap line into Kingsland Substation from Line #72.Mainly double-circuit, wood, 3-pole H-frame construction with structures dating back to 1956.
ACSR conductor.January 2020 condition assessment indicated severe corrosion of the 3/8” steel static wire
and woodpecker damage to a number of poles.Industry guidelines indicate equipment life for wood structures is 35-55 years, conductor and
connectors are 40-60 years, and porcelain insulators are 50 years.
</t>
  </si>
  <si>
    <t>DEV Distribution has submitted a DP Request for a new substation (Park Center) to accommodate a new datacenter campus in Fairfax County with a total load in excess of 100MW</t>
  </si>
  <si>
    <t xml:space="preserve">Dominion Energy has identified a need to replace 12 existing transmission towers that carry 230kV Lines #204 (Jefferson St-Gum Springs) and #220 (Ox-Gum Springs). The 12 towers include structures 204/29 to 204/40 and are located along an approximately 1.75 mile section of right-of-way between the Gum Springs tap and Belvoir Substation.  The need for replacement is based on the Company’s End of Life criteria. The structures identified for replacement are CORTEN lattice-type towers that were constructed in 1966 and have reached the end of their useful life. 11 of the towers are double circuit structures while structure 204/40, located at the Gum Springs tap, is a triple circuit structure. Both lines, #204 and #220, provide service to Belvoir Substation and Gum Springs Substation with approximately 83 MW and 113 MW of tapped load, respectively. 
 </t>
  </si>
  <si>
    <t>ODEC (on behalf of Prince George Electric Cooperative – PGEC) has submitted a DP Request to convert existing Garyville DP, in Prince George County, from a distribution sourced delivery to a transmission sourced delivery due to poor supplier reliability.</t>
  </si>
  <si>
    <t xml:space="preserve">ODEC has submitted a DP Request (on behalf of REC) to add a 4th, 56 MVA distribution transformer at Brandy in the Culpeper County. The new transformer is needed to meet area load growth. </t>
  </si>
  <si>
    <t>DEV Distribution has submitted a DP Request to add a 3rd transformer at Shellhorn Substation in Loudoun County.  The new transformer is required to accommodate continued load growth in the area and support contingency loading for loss of one of the existing transformers</t>
  </si>
  <si>
    <t>Northern Neck Tx#4 is a 168 MVA, 230/115kV transformer bank consisting of three single-phase units that were manufactured in 1987. This transformer bank has been identified for replacement based on the results of Dominion’s transformer health assessment (THA) process. Detailed drivers include:Age (&gt;30 years old).
Reduced BIL ratings (3 levels below standard).
Oil DGA indicates high CO and CO2 levels in all three units; potential breakdown of dielectric paper insulation on main current carrying conductors inside the transformer.
LTC design (in-tank) does not allow oil samples to be taken to determine condition of LTC; Sister unit LTC failed in 2014; All three LTC’s replaced but have periodic sync issues.
THA score less than 80</t>
  </si>
  <si>
    <t>NOVEC has submitted a DP Request for a new substation (Altair) to serve a data center complex in Loudoun County with a total projected load in excess of 100MW</t>
  </si>
  <si>
    <t>DEV Distribution has submitted a DP Request to add a 2nd, 22.4 MVA distribution transformer at Chase City Substation in Mecklenburg County. The new transformer is needed to mitigate load loss for a transformer contingency</t>
  </si>
  <si>
    <t xml:space="preserve">Dominion Energy has identified a need to replace five (5) existing double-circuit COR-TEN® lattice towers that carry Line #238 (Structure #4 to # 8) and Line #249 (Structure #88 to #92) based on the Company’s End of Life criteria. The five (5) transmission COR-TEN® towers were built in 1972 (49 years in service). The structures were noted to be subject to extensive deterioration. Continued degradation of the steel components and connections on these towers has severely reduced their structural integrity. Industry guidelines indicate equipment life for wood structures is 35-55 years, conductor and connectors are 40-60 years, and porcelain insulators are 50 years. A 50-year cycle for COR-TEN® steel structures is often cited. Line 238 serves 20.5 MW of directly connected load. Line 249 serves 20 MW of directly connected load and 24.1 MW load at Locks Sub.  
</t>
  </si>
  <si>
    <t xml:space="preserve">Dominion Energy has identified a need to replace six existing COR-TEN® lattice tower structures from Carson to Poe Line #2002 from Structure #05 to #10 based on the Company’s End of Life criteria.Line 2002 runs approximately 12.58 miles from Carson to Poe. The six (6) transmission COR-TEN® towers were built in 1977 (44 years in service). The structures were noted to be subject to extensive deterioration. Continual deterioration of the steel components and connections on these towers has severely reduced their structural capacity and poses risk to the reliability of Line #2002. Industry guidelines indicate equipment life for wood structures is 35-55 years, conductor and connectors are 40-60 years, and porcelain insulators are 50 years. A 50-year cycle for COR-TEN® steel structures is often cited. Line 2002 serves 78 MW of loads at Poe Substation. 
 </t>
  </si>
  <si>
    <t>ODEC has submitted a request with an updated load projection on behalf of Mecklenburg Electric Coop (MEC) for a delivery point (Cloud Sub - Coleman Creek DP) at Boydton, VA, to support a datacenter campus with a total load in excess of 100 MW</t>
  </si>
  <si>
    <t xml:space="preserve">ODEC has submitted a request on behalf of Mecklenburg Electric Coop (MEC) for a new delivery point (Easters Sub – Timber DP) at Boydton, VA, to support a new datacenter campus with a total load in excess of 100 MW. </t>
  </si>
  <si>
    <t xml:space="preserve">Dominion Energy has identified a need to replace 79 existing transmission towers that carry 230 kV Line #272 (Dooms - Grottoes). The need for replacement is based on the Company’s End of Life criteria. The 11.5-mile-long line consists of CORTEN X-Series lattice-type towers that were constructed in 1967. These towers have inherent corrosion problems causing continuous deterioration to the steel members and have reached the end of their useful life. They are amongst the weakest and most problematic CORTEN lattice towers on our system and are a high priority for replacement.
</t>
  </si>
  <si>
    <t>DEV Distribution has submitted a DP Request for a new substation (Interconnection) to accommodate a new datacenter campus in Loudoun County with a total load in excess of 100MW.  Requested in-service date is 12/15/2024.</t>
  </si>
  <si>
    <t>DEV Distribution has submitted a DP Request to add transformers at Takeoff Substation to support a new datacenter campus in Fairfax County with a total load in excess of 100 MW.  The new station will also support existing load in the immediate area</t>
  </si>
  <si>
    <t>DEV Distribution has submitted a DP Request to add a 2nddistribution transformer at Nokesville Substation in Prince William County. The new transformer is being driven by data center load growth in the area</t>
  </si>
  <si>
    <t>DEV Distribution has submitted a DP Request to add a 2nddistribution transformer at Hamilton Substation in Loudoun County. The new transformer is being driven by contingency loading for loss of the existing transformer</t>
  </si>
  <si>
    <t>NOVEC has submitted a DP Request for a new substation (Hourglass) to serve a data center complex in Prince William County with a total load in excess of 100 MW</t>
  </si>
  <si>
    <t>DEV Distribution has submitted a DP Request to add the 3rd and 4th distribution transformers at Davis Drive Substation in Loudoun County. The new transformers are being driven by continued data center load growth in the area</t>
  </si>
  <si>
    <t>DEV Distribution has submitted a DP Request to upgrade the distribution transformer at Plaza Substation in the City of Richmond.  The transformer upgrade is being driven by a poor Transformer Health Assessment (THA) score</t>
  </si>
  <si>
    <t xml:space="preserve">Dominion Energy has identified a need to replace 52 double-circuit wood pole structures from Skiffes Creek to C&amp;O Junction of Line #209 (Skiffes Creek-Yorktown) and Line #58 (Skiffes Creek-Yorktown), and 47 single-circuit wood pole structures from Structure 58/305 to Yorktown of Line #58 based on the Company’s End of Life criteria. The 6.2 miles segment from Skiffes Creek-C&amp;O Junction of Line #209 and Line #58, and the 4.5 miles segment from Structure 58/305-Yorktown of Line #58 were constructed on wood H-frame structures in 1952 and includes ACSR conductor and 3#8 static. These structures are at the end of their useful life. Industry guidelines indicate equipment life for wood structures is 35-55 years, conductor and connectors are 40-60 years, and porcelain insulators are 50 years. Line #209 and Line #58 provide service to Lebanon substation with approximately 46.6MW of load. Line #58 provides service to Yorktown Naval Weapons station with approximately 6.5MW of load. 
</t>
  </si>
  <si>
    <t>Dominion Energy has identified a need to replace approximately 2.7 miles of 230kV Line #239 (Lakeview to Hornertown) which includes the double circuit segment with Line #2141 (Carolina to Lakeview) based on the Company’s End of Life criteria</t>
  </si>
  <si>
    <t>DEV Distribution has submitted a DP Request to add the 5th distribution transformer at BECO Substation in Loudoun County. The new transformer is being driven by continued load growth in the area.</t>
  </si>
  <si>
    <t>NOVEC has submitted a DP Request for a new substation (Racefield) in Loudoun County with a total load in excess of 100MW by 2029.  Requested in-service date is 07/24/2023.</t>
  </si>
  <si>
    <t>Dominion Energy has identified a need to replace twelve 69kV breakers at Davis Substation due to age and increasing maintenance issues.  The breakers in question were manufactured in 1990 and several of this type have experienced the arcing tip breaking and falling off the main moving contact assembly.  There is no way to detect this issue without a failure unless it is caught during maintenance.  This condition can lead to a catastrophic failure if the arcing tip falls into the breaker and creates a flash or unsuccessful fault interruption</t>
  </si>
  <si>
    <t>Fredericksburg Tx#7 is a 168 MVA, 230/115/13.2 kV transformer bank that was manufactured in 1984. The original transformer failed in service and was rebuilt by Ohio Transformer in 2001. This transformer bank has been identified for replacement based on Dominion’s transformer health assessment (THA) process</t>
  </si>
  <si>
    <t>Harrisonburg TX#4 is a 112 MVA, 230/69/13.2 kV transformer bank consisting of three single-phase units that were manufactured in 1984. This transformer bank has been identified for replacement based on the results of Dominion’s transformer health assessment (THA) process.</t>
  </si>
  <si>
    <t>Harrisonburg TX#6 is a 112 MVA, 230/69/13.2 kV transformer bank consisting of three single-phase units that were manufactured in 1979. This transformer bank has been identified for replacement based on the results of Dominion’s transformer health assessment (THA) process.</t>
  </si>
  <si>
    <t xml:space="preserve">Dominion Energy has identified the need to replace the entire 14.0 miles of 115kV Line#17 (Chesterfield to Northeast) based on the Company’s end of life criteria. Line #17 is built mostly on wood H-frame structures installed between 1941 and 1972. The line has ACSR conductor and 3/8 inch static steel.
</t>
  </si>
  <si>
    <t xml:space="preserve">Dominion Energy has identified the need to replace the entire 9 miles of 115kV Line #73 (Elmont to Four Rivers) based on the Company’s End of Life Criteria. Line #73 was constructed on primarily wood H-frame structures built in 1956 (65 service years). The line has ACSR conductor and 3/8 inch static steel.
</t>
  </si>
  <si>
    <t xml:space="preserve">Dominion Energy has identified the need to replace approximately 5.3 miles of 115kV Line #100 (Locks – Chesterfield) between Locks and Harrowgate Substations. Transmission structures between Locks and Harrowgate are wood H-frame structures built in 1952 (69 service years). The line has ACSR conductor and 3/8 inch static steel.
</t>
  </si>
  <si>
    <t>Edinburg TX#3 is a 112 MVA, 138/115/13.2 kV transformer bank that was manufactured in 1986. This transformer bank has been identified for replacement based on the results of Dominion’s transformer health assessment (THA) process</t>
  </si>
  <si>
    <t xml:space="preserve">With the removal of temporary 230-115kV Bremo TX#7, Dominion Energy Operations Engineering has identified a potential overload on 230-115kV Bremo TX#9 for the loss of Line #2193 (Bremo-Fork Union).  The identified overload occurs under the following conditions:System load at 11,000MW
Bath County operating in pumping mode
Bear Garden running at full output
The overload is likely to occur every evening when Bath County is operated in pumping mode, forcing Bear Garden output to be curtailed.
</t>
  </si>
  <si>
    <t>Dominion Energy has identified a need to replace approx. 14.6 miles of 115kV Line #83 from Craigsville to the junction where 115kV Line #83 transitions to double-circuit with 230kV Line #293</t>
  </si>
  <si>
    <t>DEV Distribution has submitted a DP Request for a new substation (Youngs Branch) to accommodate a new datacenter campus in Prince William County with a total load in excess of 100MW</t>
  </si>
  <si>
    <t>Dominion Energy has identified a need to replace approximately 15.7 miles of 115kV Line #105 (Tarboro to Parmele) which includes the double circuit segment with 230kV Line #2177 (Tarboro to Chinquapin) based on the Company’s End of Life criteria. • Double circuit is on COR-TEN® towers built in 1967. Single circuit is on wood pole structures dating back to 1963. Conductor is 2/0 Copper. • Industry guidelines indicate equipment life for steel structures is 40-60 years, wood structures is 35-55 years, conductor and connectors are 40- 60 years, and porcelain insulators are 50 years.</t>
  </si>
  <si>
    <t>Dominion Energy has identified a need to replace approximately 26.5 miles of 115kV Line #108 (Boykins to Tunis) based on the Company’s End of Life criteria. • Line #108 was constructed on wood pole structures in 1967. • A field-condition assessment indicated damage to several poles from woodpeckers, rotting and cracking. • Industry guidelines indicate equipment life for wood structures is 35- 55 years, conductor and connectors are 40-60 years, and porcelain insulators are 50 years.</t>
  </si>
  <si>
    <t>Dominion Energy has identified a need to replace approximately 15.1 miles of 115 kV Line #183 (Bristers - Ox). The need for replacement is based on the Company’s End of Life criteria. • This line segment between Bristers and Minnieville DP consists of COR-TEN® towers that were constructed in 1967, as well as wood pole structures dating back to 1948. • The COR-TEN® towers have inherent corrosion problems causing continuous deterioration to the steel members thereby jeopardizing the reliability of this line. The vintage wood pole structures along this ROW have also reached the end of their useful life and are a high priority for replacement. • Industry guidelines indicate equipment life for steel structures is 40-60 years, wood structures is 35-55 years, conductor and connectors are 40-60 years, and porcelain insulators are 50 years</t>
  </si>
  <si>
    <t>DEV Distribution has submitted a DP Request to add the 4 th distribution transformer at NIVO Substation in Loudoun County. The new transformer is being driven by continued load growth in the area.</t>
  </si>
  <si>
    <t>DEV Distribution has submitted a DP Request to add the 4 th distribution transformer at Shellhorn Substation in Loudoun County. The new transformer is being driven by continued load growth in the area. Requested in-service date is 12/15/2022.</t>
  </si>
  <si>
    <t>Dominion Energy has identified a need to replace the entire 12.6 miles of 115kV Line #5 (Bremo to Cunningham DP) based on the Company’s End of Life criteria</t>
  </si>
  <si>
    <t xml:space="preserve">Dominion Energy has identified a need to replace approximately 4.7 miles of 115kV Line #45 (Kerr Dam to Duke Interconnection) based on the Company’s End of Life criteria. Line #45 constructed on wood H-frame structures in 1930 (90+ years old). The line has ACSR conductor and 3/8 inch static steel.
</t>
  </si>
  <si>
    <t>Dominion Energy has identified a need to replace approximately 28.9 miles of 230kV Line #2056 (Hornertown to Hathaway) based on the Company’s End of Life criteria. • Line #2056 was constructed on steel and wood pole structures in 1967. Conductor is ACSR. • A field-condition assessment indicated woodpecker damage to several poles and broken insulators in numerous locations. • Industry guidelines indicate equipment life for steel structures is 40-60 years, wood structures is 35-55 years, conductor and connectors are 40- 60 years, and porcelain insulators are 50 years.</t>
  </si>
  <si>
    <t>Dominion Energy has identified a need to replace approximately 16.6 miles of 230kV Line #229 (Tarboro to Edgecomb NUG) which includes segments of double circuit with Line #55 (Tarboro to Anaconda) based on the Company’s End of Life criteria. • Double-circuit is on steel towers and single-circuit is on 2-pole wood Hframe structures all dating back to 1967. Conductor is ACSR. • A field-condition assessment indicated woodpecker damage and broken insulators. • Industry guidelines indicate equipment life for steel structures is 40-60 years, wood structures 35-55 years, conductor and connectors are 40- 60 years, and porcelain insulators are 50 years.</t>
  </si>
  <si>
    <t>Dominion Energy has identified a need to replace approximately 12.4 miles of 115kV Line #96 (Everetts to Parmele) based on the Company’s End of Life criteria</t>
  </si>
  <si>
    <t>Dominion Energy has identified a need to replace approx. 11 miles of 115kV Line #10 from Craigsville to Goshen based on the Company’s End of Life criteria. • The segment of Line #10 from Craigsville to Goshen was constructed in 1925 consisting of Blaw Knox towers, ACSR conductor and 3/8” static wire. • Blaw Knox towers are known for ground line corrosion and potential U-Bolt connection issues. • Field inspection indicates a number of structures have damage. • Industry guidelines indicate equipment life for steel structures is 40-60 years, wood structures is 35-55 years, conductor and connectors are 40-60 years, and porcelain insulators are 50 years.</t>
  </si>
  <si>
    <t>DEV Distribution has submitted a DP Request to add a 2nd, 33.6 MVA distribution transformer at Sinai Substation in Halifax County, Virginia. The new transformer is needed for load growth as well as to mitigate load loss for a transformer contingency.</t>
  </si>
  <si>
    <t>DEV Distribution has submitted a DP Request to install a distribution transformer at Birchwood Substation. The new transformer is being driven by load growth in the area. The requested in-service date is 11/30/2022.</t>
  </si>
  <si>
    <t xml:space="preserve">DEV Distribution has submitted a DP Request for a new 115kV substation (Sockman) to install 115/34.5 kV Transformer and connect 20 MW of Distributed Generation (DG) to Line #130 near structure 154 in Northampton County. The DG cannot be accommodated on existing distribution circuit. This request is for a State Queue Project NC16089. Requested in-service date is 03/31/2022.
</t>
  </si>
  <si>
    <t>Dominion Energy has identified the need to rebuild approximately 12.0 miles of 115kV Line #29 and 230kV Line #252 between Aquia Harbor to Possum Point and the approximately 1.7 miles of 115kV tap line to Quantico Substation based on the Company’s End of Life Criteria. • Lines #29 and #252 were mostly constructed on double circuit CORTEN steel structures in 1978. The 115kV tap line to Quantico Substation was constructed on wood structures in 1978. • A recent field inspection indicated continued degradation of structures where steel members are delaminating and cracking, and wood structures are showing woodpecker damage. • Industry guidelines indicate equipment life for wood structures is 35-55 years, conductor and connectors are 40-60 years, and porcelain insulators are 50 years. A 50-year cycle for CORTEN steel structures is often cited. • Line #29 is the only feed to the customers at Quantico Substation.</t>
  </si>
  <si>
    <t>Four 230 kV oil filled circuit breakers at Waugh Chapel are at risk of poor performance, have environmental risks/concerns along with parts availability issues</t>
  </si>
  <si>
    <t>Two 230 kV circuit breakers at Raphael Road are at risk of poor performance, have had defective parts along with parts availability issues</t>
  </si>
  <si>
    <t>Customer has requested a new 138 kV interconnection point off the Robinsonville – Rehoboth 138kV line due to load growth within the cooperative coupled with currently overloaded infrastructure. Projected load increase: 21MW Overload of existing equipment: 15MW</t>
  </si>
  <si>
    <t>The Pennsylvania Turnpike Commission (PTC) has informed Duquesne Light Company (DLC) that it plans to construct an expressway from Jefferson Hills Borough to I-376 in Monroeville. The initial construction phases of this expressway begin in Jefferson Hills and end in the city of Duquesne. The construction of this expressway will closely follow the DLC transmission corridor between the Wilson and Port Perry transmission stations and, as such, a number of DLC’s existing transmission structures will be impacted and/or displaced.  
The PTC has requested that all DLC modifications are completed prior to the start of the corresponding expressway construction phase, the last of which is 3/31/2023.</t>
  </si>
  <si>
    <t xml:space="preserve">Various landslides were found along the 138 kV transmission circuits Dravosburg – Carson (Z-71) and Carson – Bettis (Z-88) affecting towers #3640, #3641, #3642, and #3643. 
Due to the landslide close proximity to the towers, transverse cracking, and the geological weak soil layers, the existing towers are expected to be vulnerable to movement which can compromise their structural integrity. </t>
  </si>
  <si>
    <t>The existing #2-4 138kV bus tie and Z-56 Bus #2 breakers at Cheswick SS are ITE type 138KM breakers that were manufactured in 1968. ABB (who now owns the rights to ITE breakers) does not support this model breaker, which creates maintenance difficulties due the lack of available spare parts.  
Cheswick SS also contains two (2) 138kV capacitor banks. Substations with 138kV capacitor banks experience higher frequency current during faults, due to the contribution of the capacitors.  Oil breakers are susceptible to damage from these higher frequency currents.</t>
  </si>
  <si>
    <t xml:space="preserve">A new industrial customer has requested a new delivery point for a peak demand of 36 MW by 10/1/2020.  The new delivery point is located in Marion Co, KY approximately 0.3 miles from EKPC’s 161 KV transmission near the existing EKPC owned 161/24.9 KV Marion County Industrial Park distribution substation.  The existing distribution infrastructure is not capable of serving this request.
After additional DNH study by PJM, The Marion Co – Marion IP tap 161kV line is overloaded in the N-1-1 study (The line loading is still 110% of Normal Rating, 84MVA, after system adjustments after loss of Green Co – Summer Shade 161kV line).  Currently the Marion Co-Marion Co Industrial Tap 161 KV line has a maximum operating temperature of 142F.  This line is limited by a distribution line crossing. </t>
  </si>
  <si>
    <t>The distribution cooperative serving the area in the vicinity of the Cincinnati/Northern Kentucky International Airport has requested that EKPC develop a solution to improve service reliability to customers, provide back-feed capability, and add substation transformer capacity for expected load growth in the area. This area is currently served by EKPC’s W.M. Smith distribution substation. The footprint of that substation is compressed, and future expansion is not possible at that location. Additionally, the existing substation is located on the fringe of the load pocket and is not adjacent to the airport, where the growth is expected to occur.</t>
  </si>
  <si>
    <t>Buckeye Power on behalf of Darke Rural Electric has requested a new delivery point located north of the 3302 line which connects the New Westville and Garage Road Substations. The expected load at the new delivery point is expected to be approximately 2MW. • AES Ohio Distribution has received a request to serve a new 7MVA load in the vicinity of the existing Lewisburg substation. • The following needs previously presented will be taken into consideration during the development of solutions to meeting the submitted request: • DP-2020-011: Need presented on 12/18/2020 • 20201218-dayton-supplemental-projects.ashx (pjm.com) • DP-2021-001L Need presented on 2/17/2021 • 20210217-dayton-supplemental-projects.ashx (pjm.com)</t>
  </si>
  <si>
    <t xml:space="preserve">The 3 mile Chemical – Ward Hollow 46 kV line has two delivery points that are connected via hard taps. The hard taps complicate restoration activities and extend outages. 
Customers served at the hard taps have communicated concerns regarding continuation of service due to upcoming outages scheduled for ongoing projects at Chemical (B3100, S2348), South Charleston (S2348) and Turner (S2165)
</t>
  </si>
  <si>
    <t xml:space="preserve">The 13.2 Mvar 69 kV capacitor bank at South Christiansburg station has failed. 
</t>
  </si>
  <si>
    <t>City of Bluffton has requested an expansion to their delivery point at Decker 69 kV station to serve a new 15.8MW load by November 1 2021.</t>
  </si>
  <si>
    <t xml:space="preserve">Buckeye is requesting, on behalf of Holmes- Wayne Electric co-op, a new 138kV delivery point on the West Millersburg- Wooster 138kV Circuit by August 2023. Anticipated load is 4.4 MW.
</t>
  </si>
  <si>
    <t>Options are being evaluated to address aging condition issues of the Lees Lick distribution substation.  It has been determined that more space is needed to achieve EKPC’s standard substation design requirements.  EKPC’s planning department has been asked to evaluate the ongoing need of the Lees Lick 10.72 MVAR capacitor bank due to space limitations at the site.</t>
  </si>
  <si>
    <t>0.88 miles of double circuit 1930 steel lattice line/ Original 397 MCM ACSR and steel structures are still on the line/There is one structure with open conditions ( 20% of line) relating to worn shield wire hardware/ Circuit 1 has had 3 momentary outages and 3 permanent outages since 2016/ Cicruit 2 had 1 permenant outage since 2015/ Circuit is a tie with NIPSCO</t>
  </si>
  <si>
    <t>0.86 miles of 1952  wood pole H frame line/Utilizes original structures and 397 ACSR from 1952/5 structures have open conditions (63% of line) relating to pole rot, split or rot crossarms, broken ground lead wire, rusty guy wires, and cracked static bracket/2 momentary outages over the past 5 years/Circuit is an interconnection with NIPSCO and MISO</t>
  </si>
  <si>
    <t xml:space="preserve">Lincoln Tap 138kV ~3.65 Miles
Steel lattice double circuit 397 ACSR construction with all 20 structures original from 1947
9 open hardware conditions on 7/20 structures
Insulator equipment and hooks with moderate wear
50% of the towers had flashed insulator strings 
Corrosion on insulator caps &amp; pins
</t>
  </si>
  <si>
    <t xml:space="preserve">Lincoln 138/69/34.5kV 
CB “B”, “C” and “I” are 1995, 1988 and 1987 vintage 145-PA type breakers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all three of these units have reached this age.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
CB “B” has experienced 37 fault operations
</t>
  </si>
  <si>
    <t>New Buffalo – Bridgman 69kV line: • 22.1 miles of mostly 1964-68 wood pole • Conductor is 336.4 ACSR and 4/0 ACSR • Since 2015 there have been 4 momentary and 6 permanent outages on the Three Oaks –Bridgman circuit. • Since 2015 there have been 8 momentary and 2 permanent outages on the Three Oaks –Bosserman circuit. • 4,488,189 CMI from 2015-2020 on the Bosserman – Three Oaks circuit • Structures fail NESC Grade B, and AEP Strength requirements with portions failing ASCE structural strength standards • 23 of 53 structures assessed had wood decay such as rot, heavy checking or woodpecker damage. • All inspected poles show moderate to heavy shell decay</t>
  </si>
  <si>
    <t>Colony Bay – Illinois Rd 69kV line (6.92 miles): • 71 of the 189 poles are original 1969 wood poles. • 6.33 miles of line is original 1969 556.5 AL conductor • Since 2015 there have been 6 momentary outages • Structures fail NESC Grade B, AEP Strength requirements and ASCE structural strength standards • 14 of 36 structures assessed had issues such as ground line decay, insect/bird, shell damage • 30% of structures on this line were identified as having beyond normal levels of decay.</t>
  </si>
  <si>
    <t>Colby 138/69/34.5kV • 69/34.5kV XFR 1 • 1965 Vintage unit • DGA indicates elevated levels of CO2 gas concentration • Decomposition in paper insulating materials • Wood tie foundations • No oil containment • 138/12kV XFR 2 • 1970 Vintage LTC unit • DGA shows Ethylene levels exceeding Acetylene which indicates deteriorating internal components • Dielectric data indicates this LTC is at greater risk of failure. • Increase of Power factor indicates an increase of particles in the oil. • Wood tie foundation • 138kV Bus structures are corroding. • 34.5kV bus structures are corroding</t>
  </si>
  <si>
    <t xml:space="preserve">Mark Center Switch 69kV: 
Circuit Breakers B, C, &amp; D:
Breaker Age: B 1956, C 1967, &amp; D 1975
Interrupting Medium: (Oil)
Fault Operations:
Number of Fault Operations: B 26 , C 140, &amp; D 40
Additional Breaker Information: The breakers are oil filled without oil containment; oil filled breakers have much more maintenance required due to oil handling. Oil spills are common and can result in significant environmental mitigation costs.
Relays: Currently, 41 of the 47 relays (87% of all station relays) are in need of replacement. 39 of these are of the electromechanical type and 2 of these are of the static type which have significant limitations with regards to spare part availability, SCADA functionality, and fault data collection and retention.
</t>
  </si>
  <si>
    <t>Circuit Breaker: 69 kV breaker K • Breaker Age: • 1959 • Interrupting Medium: (Oil) • Fault Operations: • Number of Fault Operations: 27 • Manufacturer recommended Number of Operations: 10 Additional Oil Filled Breaker Information: These breakers are oil filled without oil containment; oil filled breakers have much more maintenance required due to oil handling that their modern, SF6 counterparts do not require.</t>
  </si>
  <si>
    <t xml:space="preserve">Customer Service:
A customer has requested transmission service at a site just southeast of AEP’s existing Hayden station in Hilliard, OH.
The customer has indicated an initial peak demand of 64 MW with an ultimate capacity of up to 256 MW at the site.
</t>
  </si>
  <si>
    <t>A major customer served from Xenia substation is planning to add approximately 4MW of load by 2023. This potential growth paired with the development of two nearby industrial parks will trigger the need for potential system reinforcements east of Xenia.  AES Ohio is planning to build a new 69kV ring bus substation called Jasper in 2023 (s2255.1) to eliminate a three terminal line and to improve reliability on the 6636 Jamestown-Cedarville-Xenia-Glady Run circuit. The 6636 transmission line is a 31-mile circuit constructed primarily with wood poles. The yellow star shown on the map is an approximate location of Jasper Substation and is centrally located to serve future load growth.  There have been a total of 17 outages on this circuit for a total of 1245 minutes over the last 5 years.  The performance of this line will improve with the addition of Jasper Substation but Xenia Substation will still have exposure to transmission outages with the distribution transformers tapped from a line position between Xenia and Jasper.</t>
  </si>
  <si>
    <t>A new customer has requested a new delivery point for a peak demand of 12.0 MW by 6/1/2022.  The new delivery point is located in Pulaski Co, KY approximately half way between EKPC’s Shopville and Asahi Motor Wheel distribution substations. The existing distribution infrastructure is not capable of serving this request.</t>
  </si>
  <si>
    <t>Two 115 kV oil filled circuit breakers at Granite are at risk of poor performance, have environmental risks/concerns along with parts availability issues</t>
  </si>
  <si>
    <t>The Harford-Perryman 115kV circuits 110617, 110618 are wood H-Frame circuits with poles dating back to the 1950’s with nearly every pole having significant material condition issues including degraded pole shafts, arms, tops, bird holes including those from Pileated Wood Peckers, degraded insulators and hardware etc</t>
  </si>
  <si>
    <t>At BGE’s Riverside substation, significant switching steps and equipment outages are required to support planned outages of the 230kV 2344 circuit, 230-1 transformer or associated underlying 115kV equipment. In addition, for unplanned outages of the same equipment, there are multiple elements at both 230 and 115kV voltage levels that are automatically taken out of service in order to isolate the fault conditions</t>
  </si>
  <si>
    <t>Emilie #8 230/138kV auto transformer is in deteriorating condition. Dissolved gas analysis (DGA) results indicate internal issues within the transformer</t>
  </si>
  <si>
    <t>The Shelocta 230 kV bus is a three terminal line consisting of two 230 kV lines and a 230/115 kV transformer. An N-1 outage results in the loss of all three networked elements</t>
  </si>
  <si>
    <t>Cinnaminson and Levittown are stations in the Northern Camden/ Southern Burlington area respectively at capacity of 120 MVA each. The stations are currently at capacity. Cinnaminson serves roughly 20,500 customers with peak load of 121 MVA in 2019;Levittown serves roughly 34,000 customers with peak load of 126 MVA in 2019</t>
  </si>
  <si>
    <t>Oyster Creek substation serves approximately 30,300 customers and 120 MW of load.  Loss of the Oyster Creek #7 and #8 230-34.5 kV transformers results in a local voltage collapse with the Oyster Creek – Bamber Lake – Whitings (Q121) 34.5 kV line overloaded &gt;125% of its 52 MVA SE rating.</t>
  </si>
  <si>
    <t>Portland 230/115 kV #3 Transformer was replaced with a spare transformer as a result of a failure in 2017. The transformer was installed on a temporary pad with temporary oil containment.</t>
  </si>
  <si>
    <t>Current Alburtis configuration has two 230 kV lines and one 500/230 kV transformer connected to a straight bus. A bus outage or breaker failure would result in the loss of these three elements.</t>
  </si>
  <si>
    <t xml:space="preserve">Jackson #4 230/115 kV Transformer has increased failure probability due to: Transformer is 55 years old, Experiencing nitrogen gas leaks, Deteriorated bushings, Obsolete parts, Deteriorated gaskets and seals
</t>
  </si>
  <si>
    <t xml:space="preserve">Hooversville #3 230/115 kV Transformer has increased failure probability due to: Transformer is 43 years old, Type “U” bushings, High level heating gases and moisture
, Obsolete parts, Nitrogen and oil leaks
</t>
  </si>
  <si>
    <t xml:space="preserve">Erie West #1 345/115 kV Transformer has increased failure probability due to: Transformer is 47 years old, High level heating gases and moisture, HV bushings have,  significant deterioration, Obsolete parts, Nitrogen and oil leaks 
</t>
  </si>
  <si>
    <t xml:space="preserve">Altoona #1 230-46 kV Transformer  has increased failure probability due to: Transformer is 55 years old, Poor oil quality in LTC, Nitrogen leaks in tank, Bushing H3 oil leaks
</t>
  </si>
  <si>
    <t xml:space="preserve">Altoona #2 230-46 kV Transformer  has increased failure probability due to: Transformer is 47 years old, Nitrogen leaks in tank, LTC oil leak, Pump flanges are leaking, SCADA alarms are not functional
</t>
  </si>
  <si>
    <t>New Customer Connection – A customer requested 34.5 kV service, anticipated load is 7 MW, location is near the Morris Park – Phillipsburg 34.5 kV line.</t>
  </si>
  <si>
    <t>New Customer Connection – A customer requested 34.5 kV service, anticipated load is 4 MW, location is near the Larrabee – Point Pleasant 34.5 kV line.</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</si>
  <si>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t>
  </si>
  <si>
    <t>Customer Connection – JCP&amp;L Distribution requested to complete a 230 kV service connection in 2016 with an initial in-service date of June 2018.  The anticipated load is 9 MW, location is at the existing Manchester 230-12.5 kV substation.</t>
  </si>
  <si>
    <t xml:space="preserve">West Caldwell is a station in the Western Essex County area at capacity of 120 MVA. Marion Drive is a station in the Western Essex County area at capacity of 60 MVA. West Caldwell serves roughly 18,000 customers with peak load of 131 MVA in 2019. Marion Drive serves roughly 18,200 customers with peak load of  62 MVA in 2019.
</t>
  </si>
  <si>
    <t>Oak Street is supplied by two 26kV circuits with increasing performance problems. The station is configured with a normally open 26kV bus and normally open 4kV bus. The station is currently not designed for N-1. • Over the past decade, the 26kV supply circuits have seen 14 momentary and 10 extended outages, with total duration of 143 hours. • Station equipment at Oak Street has been in service since 1961 and needs to be addressed. • Oak Street serves roughly 7,843 customers and 16.8 MVA of load.</t>
  </si>
  <si>
    <t>Station equipment at Central Avenue has been in service since 1926 and needs to be addressed. The station building is in poor condition. • The 26kV breakers are original and failure of breakers to operate has resulted in 2 extended station shutdowns. Central Avenue protective relays do not have designated bus protection. • Central Avenue serves roughly 18,300 customers and 24.7 MVA of load.</t>
  </si>
  <si>
    <t>The 500kV 5015 line running from Red Lion Substation to the Hope Creek Nuclear Station (PSEG) has experienced 9 faults in a span of 10 years due to avian activity and lightning strikes, most recently occurring twice in April 2020. The line is currently protected by power line carrier and requires a more reliable method for fault detection and isolation to prevent possible overtrips. • Access to multiple towers can only be accomplished by boat, making faults more difficult to locate and detect, adding to the need for more accurate fault location methods • 5015 line is critical to the operation of the Hope Creek and Salem Generating plants.</t>
  </si>
  <si>
    <t>230kV circuits 23067 &amp; 23087 from Oak Grove to Talbert (~10 miles), constructed in 1968, are exhibiting severe material condition issues: - All structures are currently rusting and are at risk for structural failure - All structures need replacement of insulators, conductor, all hardware, lattice coating, foundation/lattice leg repairs, tower attachment points/vangs - 20% structures need immediate grounding replacement, foundation replacement and lattice/bent member repairs - Tested insulator samples no longer meet mechanical design rating</t>
  </si>
  <si>
    <t>New Customer Connection – A customer requested 69 kV service; anticipated load is 12 MVA; location is near the Frystown69 kV substation</t>
  </si>
  <si>
    <t>The 5015 line in southern New Jersey runs from Red Lion (DPL) to Hope Creek Nuclear Station (PSE&amp;G) and has experienced 9 faults in the past 10 years due to avian activity and lightning strikes, with the two most recent faults occurring in April 2020. The line is currently protected using power line carrier relaying. Additional simulation testing has revealed a more secure and reliable method for fault detection and isolation is required to avoid potential overtrips.</t>
  </si>
  <si>
    <t xml:space="preserve">NEET MidAtlantic IN 345kV (double-circuit) transmission line
assets are ~20 miles representing four segments. Asset
represents 115 galvanized steel lattice structures:
University Park to Olive (L97008)
• Transmission lines were built in 1958 and are over 60
years old. Reliability concerns with increased failure
probability is expected as components have exceeded
the industry recommended service life
• The existing 1414 kCMIL (62/19) paper expanded
conductor is obsolete and no longer manufactured
• Structural components are exhibiting significant
deterioration
‒ Structural corrosion, insulator EOL, foundation wear,
lack of cathodic protection, missing structural
components and section loss, etc. </t>
  </si>
  <si>
    <t>The 138kV feed to Collinsville has 24 miles of exposure. The feeder is breaker connected at College Corner, switched connected through Collinsville and Huston, and breaker connected at Trenton. Collinsville TB1 will be lost for a fault anywhere on the feeder or a transformer or bus failure at Huston. Collinsville’s single 138/69 kV TB1 is 60 years old. Dissolved gas analysis is indicating paper insulation deterioration. Power factor is above normal limits and increasing. TB1 is fed via an obsolete, oil filled circuit breaker and is switch connected to the 69 kV bus. The 69 kV feeders into and out of Collinsville are breaker connected. However, this straight bus configuration limits switching options.</t>
  </si>
  <si>
    <t>New Customer Temporary Connection – A customer requested temporary 34.5 kV service, anticipated load is 4 MW, location is near the Washington – Pohatcong 34.5 kV line.</t>
  </si>
  <si>
    <t>230kV tie line 220-10 (Whitpain[PECO] – Bucksmont[PPL] has obsolete relays
It is becoming difficult to service existing electromechanical relays.  They are being phased out of the system.</t>
  </si>
  <si>
    <t>230kV line 220-52 (Whitpain – Jarrett) has obsolete relays
It is becoming difficult to service existing electromechanical relays.  They are being phased out of the system.</t>
  </si>
  <si>
    <t>New Customer Connection – An existing customer requested a second 34.5 kV service, anticipated load is 2 MW, location is near the Larrabee – Point Pleasant 34.5 kV line.</t>
  </si>
  <si>
    <t>New Customer Connection – An existing 12.5 kV customer requested 34.5 kV service, anticipated load is 1 MW with behind the meter generation (2.5 MW), location is near the Windsor – New Canton 34.5 kV line.</t>
  </si>
  <si>
    <t>Cromby 138kV circuit breaker #270 installed in 1953 is in deteriorating condition due to oil leaks, spare part availability, and elevated maintenance cost.</t>
  </si>
  <si>
    <t>Heaton 230kV circuit breaker #805 installed in 1968 is in deteriorating condition due to SF6 gas leaks, replacement part availability, and elevated maintenance cost.</t>
  </si>
  <si>
    <t>Waneeta 230kV circuit breaker #285 installed in 1968 is in deteriorating condition due to SF6 gas leaks, replacement part availability, and elevated maintenance cost.</t>
  </si>
  <si>
    <t>Tabor 230kV circuit breaker #905 installed in 1968 is in deteriorating condition due to SF6 gas leaks, replacement part availability, and elevated maintenance cost.</t>
  </si>
  <si>
    <t>Grays Ferry 230kV circuit breaker #375 installed in 1970 is in deteriorating condition due to SF6 gas leaks, replacement part availability, and elevated maintenance cost</t>
  </si>
  <si>
    <t>Whitpain 500kV circuit breaker #575 installed in 1968 is in deteriorating condition due to SF6 gas leaks, replacement part availability, and elevated maintenance cost.</t>
  </si>
  <si>
    <t>Whitpain 500kV circuit breaker #385 installed in 1968 is in deteriorating condition due to SF6 gas leaks, replacement part availability, and elevated maintenance cost.</t>
  </si>
  <si>
    <t>PECO substation control house equipment for its Eddystone substation is located inside a legacy generation owned facility.</t>
  </si>
  <si>
    <t>Over a 10.7 mile stretch of the Montour-Milton 230kV line, there are 63 weathering steel Corten lattice towers that were installed in 1971. • 72%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105 MW of local load will be out of power for the next N-1 contingency without this circuit.</t>
  </si>
  <si>
    <t>Woodbourne 230kV circuit breaker #905 installed in 1968 is in deteriorating condition due to SF6 gas leaks, replacement part availability, and elevated maintenance cost.</t>
  </si>
  <si>
    <t>Over a 5 mile stretch of the Summit-Lackawanna 1 &amp; 2 230kV line, there are 30 weathering steel Corten lattice towers that were installed in 1970. • 62%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approximately175 MW of local load will be out of power for the next N-1 contingency without this circuit.</t>
  </si>
  <si>
    <t>Over a 4.1 mile stretch of the Elimsport-Lycoming 2 &amp; 3 230kV line, there are 25 weathering steel Corten lattice towers that were installed in 1971. • 76%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315 MW of local load will be out of power for the next N1 contingency without this circuit.</t>
  </si>
  <si>
    <t>Over a 7.7 mile stretch of the Stanton-Summit 3 &amp; 4 230kV lines, there are 46 weathering steel Corten lattice towers that were installed in 1970. • 76%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thermal and voltage violations and approximately 175 MW of local load will be out of power for the next N-1 contingency without this circuit.</t>
  </si>
  <si>
    <t>Over an 8.0 mile stretch of the Saegers-Elimsport and ClintonElimsport/Clinton-Saegers 230kV lines, there are 48 weathering steel Corten lattice towers that were installed in 1971. • 69%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465 MW of local load will be out of power for the next N-1 contingency without this circuit.</t>
  </si>
  <si>
    <t>Over a 6.2 mile stretch of the Montour-Saegers 1 &amp; 2 230kV lines, there are 38 weathering steel Corten lattice towers that were installed in 1971. • 35%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465 MW of local load will be out of power for the next N-1 contingency without this circuit.</t>
  </si>
  <si>
    <t>Transmission line ratings are limited by terminal equipment:Grandview –Haynie 115 kV Line,Haynie –Piney 115 kV Line,Burma –Piney 115 kV Line,Eclipse –Piney 115kV Line; Multiple System Condition Issues Identified at Piney 115 kV Substation and Grandview 115 kV Substation</t>
  </si>
  <si>
    <t xml:space="preserve">Erie South – Erie West 345 kV Line: Relay schemes that have a history of misoperation, Obsolete and difficult to repair communication equipment (DTT, Blocking, etc.), 
 </t>
  </si>
  <si>
    <t>Over an 8.5 mile stretch of the Jenkins-Stanton and Mountain-Stanton 230kV lines, there are 49 weathering steel Corten lattice towers that were installed in 1972. • 95%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thermal and voltage violations and approximately 175 MW of local load will be out of power for the next N-1 contingency without this circuit.</t>
  </si>
  <si>
    <t>Over a 9.8 mile stretch of the Mountain-Stanton and Mountain-Jenkins 230kV lines, there are 55 weathering steel Corten lattice towers that were installed in 1972. • 97%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190 MW of local load will be out of power for the next N1 contingency without this circuit.</t>
  </si>
  <si>
    <t>Over a 21.9 mile stretch of the Montour-Susquehanna and MontourSusquehanna T10 230kV lines, there are 132 weathering steel Corten lattice towers that were installed in 1971. • 74%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60 MW of local load will be out of power for the next N-1 contingency without this circuit.</t>
  </si>
  <si>
    <t>Over a 38.0 mile stretch of the Siegfried-Harwood and Harwood-East Palmerton/Siegfried-East Palmerton 230kV lines, there are 221 weathering steel Corten lattice towers that were installed in 1969. • 94%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a thermal violation and approximately 280 MW of local load will be out of power for the next N-1 contingency without this circuit.</t>
  </si>
  <si>
    <t>Over a 9.25 mile stretch of the Montour-Columbia 230kV line, there are 42 weathering steel Corten lattice towers that were installed in 1973. • 86%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thermal &amp; voltage violations and approximately 400 MW of local load will be out of power for the next N-1 contingency without this circuit.</t>
  </si>
  <si>
    <t>The Reeds Switching Station – Reeds Gap – Blain 115 kV line was originally constructed in 1967 and is exhibiting deterioration. • Total line distance is approximately 9.8 miles • 72 out of 77 wood structures failed inspection (93% failure rate) • Failure reasons include rotten/cracked poles, decay, top rot, woodpecker, and cracked arms and braces Transmission line ratings are limited by terminal equipment. Reeds Switching Station – Reeds Gap 115 kV Line (substation conductor) • Existing line rating: 86 / 99 MVA (SN / SE) • Existing conductor rating: 95 / 99 MVA (SN / SE) Reeds Gap – Blain 115 kV Line (substation conductor) • Existing line rating: 88 / 129 MVA (SN / SE) • Existing conductor rating: 133 / 160 MVA (SN / SE)</t>
  </si>
  <si>
    <t>Over a 25.9 mile stretch of the Frackville-Columbia 230kV line, there are 115 weathering steel Corten lattice towers that were installed in 1973. • 93%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245 MW of local load will be out of power for the next N1 contingency without this circuit.</t>
  </si>
  <si>
    <t>Cook Rd is a station in the Belleville area at capacity of 120 MVA. • Cook Rd serves roughly 49,000 customers with a peak load of 145 MVA in 2019.</t>
  </si>
  <si>
    <t>Cuthbert Blvd is a station in the Northern Camden area at capacity of 120MVA. • Cuthbert Blvd serves roughly 33,000 customers with a peak load of 143MVA in 2019.</t>
  </si>
  <si>
    <t>New Customer Connection – requested 69 kV service; anticipated load is 17 MVA; location is near the South Hamburg – Leesport – North Temple 69 kV line</t>
  </si>
  <si>
    <t>New Customer Connection – requested 115 kV service; anticipated load is 21 MVA; location is near the North Hanover 115 kV substation</t>
  </si>
  <si>
    <t>The Orrtanna tap – Orrtanna section of the Hunterstown – Lincoln – Orrtanna 115 kV 963 line is exhibiting deterioration. • Total line distance is approximately 9 miles. • 73 out of 74 structures failed inspection (99% failure rate). • Failure reasons include age, top rot, woodpecker holes, and cut and missing grounds.</t>
  </si>
  <si>
    <t>New Customer Connection – A customer requested 69 kV service; anticipated load is 9.5 MVA; location is near the MillardsQuarry 69 kV substation</t>
  </si>
  <si>
    <t>New Customer Connection – A customer requested 69 kV service; anticipated load is 10 MVA; location is near the Leesport 69 kV substation</t>
  </si>
  <si>
    <t>Over a 5.2 mile stretch of the Manor-Millwood 230kV line and Face Rock-Millwood 1 69kV line, there are 28 weathering steel Corten lattice towers that were installed in 1967. • 83%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approximately 200 MW of local load. Absence of this line will cause a thermal violation for the next N-1 contingency.</t>
  </si>
  <si>
    <t>Over a 10.4 mile stretch of the Sunbury-Milton 230kV and SunburyMilton 69kV lines, there are 68 weathering steel Corten lattice towers that were installed in 1969. • 99%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105 MW of local load will be out of power for the next N-1 contingency without this circuit.</t>
  </si>
  <si>
    <t>Over a 20.4 mile stretch of the South Akron-Millwood 230kV and the Millwood-Strasburg tie 69kV lines, there are 125 weathering steel Corten lattice towers that were installed in 1967. • 97%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230/69 kV circuit required to serve approximately 25 MW of local load. Absence of this circuit will cause several thermal and voltage violations in the area for the next N-1 contingency.</t>
  </si>
  <si>
    <t>New Customer Connection – requested 115 kV service; anticipated load is 12 MVA; location is near the Germantown 115 kV substation</t>
  </si>
  <si>
    <t>The loss of Nanty Glo substation results in loss of approximately 6.6 MW of load and approximately 1,600 customers. Substation consists of: • Four networked 46 kV lines • Two distribution transformers connected with switches Transmission line ratings are limited by terminal equipment. Nanty Glo – Revloc46 kV Line (line relaying, substation conductor) • Existing line rating: 26 / 26 MVA (SN / SE) • Existing conductor rating: 37 / 37 MVA (SN / SE) Nanty Glo – Beth Colleries S 46 kV Line (line relaying) • Existing line rating: 25 / 25 MVA (SN / SE) • Existing conductor rating: 32 / 32 MVA (SN / SE) Beth Colleries – Jackson Road S 46 kV Line (line relaying, substation conductor) • Existing line rating: 33 / 33 MVA (SN / SE) • Existing conductor rating: 49 / 50 MVA (SN / SE)</t>
  </si>
  <si>
    <t>Beaverbrook is a station in the Western Camden County area at capacity of 60 MVA. • Beaverbrook serves roughly 22,000 customers with peak load of 70 MVA in 2019.</t>
  </si>
  <si>
    <t>Leonia is a station in the eastern Bergen County area at capacity of 120 MVA. Bergenfield is a station in the eastern Bergen County area at capacity of 60 MVA. • Leonia serves roughly 34,800 customers with peak load of 145 MVA in 2019. • Bergenfield serves roughly 19,200 customers with peak load of 72 MVA in 2019.</t>
  </si>
  <si>
    <t>Koonsville66kV/13kV Substation – The two transformer substation constructed in 1967, consists primarily of original equipment (all major components). – Located on a 0.25 acre parcel between two commercial buildings and adjacent to a creek (in the rear). – Concerns relative to public safety due to limited space and associated clearance from substation. – Internal clearances do not meet current NESC requirements. – Access around the substation particularly with the mobile substation is restricted by buildings. – The non-standard design includes minimal infrastructure, clearances and little consideration for expansion and upgrades – Substation is tapped off a networked 66kV line with no highside circuit breaker protection. Distribution transformer protection is single phase fusing. – The substation structure is original wood-pole construction with no 13kV bus. Space does not provide for distribution feeder expansion.</t>
  </si>
  <si>
    <t>A new customer has submitted a request to have their facility served from a 69kV transmission line in Dunmore, PA. The load is approximately 15 MVA</t>
  </si>
  <si>
    <t>A new customer has submitted a request to have their facility served from a 69kV transmission line in Hazle Township, PA. The load is approximately 12 MVA</t>
  </si>
  <si>
    <t>A new customer has submitted a request to have their facility served from a 69kV transmission line in McAdoo, PA. The load is approximately 14 MVA</t>
  </si>
  <si>
    <t>Passyunk 69kV circuit breaker #235 installed in 1968 is in deteriorating condition due to oil leaks, replacement part availability, and elevated maintenance cost.</t>
  </si>
  <si>
    <t>Eddystone 138kV circuit breaker #255 installed in 1968 is in deteriorating condition due to oil leaks, replacement part availability, and elevated maintenance cost.</t>
  </si>
  <si>
    <t>Albany St is supplied by 26kV circuits with increasing performance problems. • Albany St. Station is at risk in a major storm event. Albany St. is surrounded by flood zone and is inaccessible for an extended period during a flooding event. • Additional capacity is needed in New Brunswick for a new large customer. • Over the past decade, the 26kV supply circuits have seen 17 momentary and 19 extended outages, with total duration of 395 hours. • Albany serves roughly 18 MVA of load.</t>
  </si>
  <si>
    <t>Saddle Brook 2H is a station in the Paramus area at capacity of 60 MVA.
• Saddle Brook serves roughly 20,124 customers with peak load of
67.6 MVA in 2019.
New Milford 1H and 2H is a station in the Paramus area at capacity of
120 MVA.
• New Milford serves roughly 33,472 customers with peak load of
131 MVA in 2019.</t>
  </si>
  <si>
    <t>Customer has requested a new 138 kV interconnection point off the Mt. Pleasant to Townsend 138 kV line due to load growth within the municipality</t>
  </si>
  <si>
    <t>The Chestnut Flats and Sandy Ridge 115 kV wind generators can island
with 34.5 kV load at Philipsburg, and 46 kV load at Tyrone North and
Westfall under certain N-1-1 conditions.
Transmission line ratings are limited by terminal equipment.
Philipsburg – Shawville 115 kV Line (line trap, circuit breaker)
• Existing line rating: 163 / 185 MVA (SN / SE)
• Existing conductor rating: 167 / 202 MVA (SN / SE)</t>
  </si>
  <si>
    <t>Elizabeth Substation is supplied by 26kV circuits with increasing performance problems. • Over the past decade, the four 26kV supply circuits have seen 11 momentary and 36 extended outages, with total duration of 1147 hours. • Station equipment at Elizabeth has been in service since 1914 and needs to be addressed. • Historical flooding has compromised some station structures. • Elizabeth serves roughly 7,965 customers and 27.3 MVA of load.</t>
  </si>
  <si>
    <t xml:space="preserve">New Customer Connection - A customer requested
46 kV service for load of approximately 12 MW near
the Greenwood – Tipton 49 kV line. Requested inservice date is 7/2021. 
</t>
  </si>
  <si>
    <t>PPL Distribution has requested a 69kV source to a new 69/12kV substation near Bethlehem due to load growth in the area.</t>
  </si>
  <si>
    <t xml:space="preserve">Constable Hook 26kV Station is at risk of flood in a major storm event. Equipment at Constable Hook station is currently below FEMA 100 year flood elevations.
Bergen Point Substation is supplied by 26kV circuits with increasing performance problems.
Over the past decade, the 26kV supply circuits have seen 13 momentary and 26 extended outages, with total duration of 315 hours.
Station equipment at Bergen Point has been in service since 1929 and needs to be addressed.
Physical condition of the building has deteriorated.
Elizabeth serves roughly 11,3015 customers and 24.3 MVA of load.
</t>
  </si>
  <si>
    <t>The Raystown– McConnellstown 46 kV line has three in-line switches (A-136, A-137, and A-139) that are in degraded condition and have limited availability of spare parts. The existing switches have operational limitations. The motor control units are no longer supported by the manufacturer. Inability to sectionalize this line results in loss of approximately 9 MW of load and approximately 1,136 customers, including a REA. Transmission line ratings are limited by terminal equipment. • Allegheny Hydro Tap – Allegheny Hydro 46 kV line rating is limited by the transmission line conductor 52 / 62 MVA (SN/SE). • Allegheny Hydro Tap – RAM Junction 46 kV line rating is 55 / 69 MVA (SN/SE) and the transmission line conductor rating is 59 / 71 MVA (SN/SE). (disconnect switch) • RAM Junction – Piney Ridge 46 kV line rating is 55 / 69 MVA (SN/SE) and the transmission line conductor rating is 59 / 71 MVA (SN/SE). (disconnect switch)</t>
  </si>
  <si>
    <t>Carney’s Point and Pennsgrove Substations are both tapped 69/4kV transformer stations with obsolete and deteriorating 4kV equipment. The Oldmans Substation breaker is experiencing gas leaks and is in need of replacement.. In addition, projected load growth in this region is expected to overload existing distribution infrastructure.</t>
  </si>
  <si>
    <t>North Boyertown – West Boyertown 69 kV line – Terminal equipment has an increased risk of failure (line relaying and circuit breaker) due to obsolescence of equipment. Limited spare parts are available</t>
  </si>
  <si>
    <t>Protection and Control of the existing transmission system relies on
over current and distance relays.
• Existing generation approximates load in multiple areas.
• Breaker failure backup relaying is currently at the next station upline
and increases line clearing times.
• High speed, reliable communications does not exist between
stations.
• Communications with PJM and to SCADA systems are being provided
by third parties. ODEC wishes to take over these comms as one third
party is planning on retiring existing equipment.
• Existing generators at Cheriton and Tasley presently detect islanding
indirectly through abnormal frequency and voltage.</t>
  </si>
  <si>
    <t>Ridgefield 1H is a station in Bergen County operating
above its capacity of 60 MVA.
• Ridgefield Substation 1H serves roughly 23,000
customers with a load of 66 MVA in 2020.</t>
  </si>
  <si>
    <t>Riverside 230kV circuit breaker #B51 installed in 1974 is in deteriorating condition due to compressor issues/air leaks, replacement part availability, and elevated maintenance cost</t>
  </si>
  <si>
    <t>Existing BGE 34kV Distribution capacity unable to serve growing distribution customer load in vicinity of its High Ridge – Crystal Springs and Naval Academy Jct. 34kV Distribution stations • New Transmission connection to supply 34kV distribution load required in vicinity of High Ridge- Crystal Springs and Naval Academy Jct. 34kV • New transmission connection must be capable of serving substation capacity of 100 MW with total forecasted load ~400MW</t>
  </si>
  <si>
    <t>Pumphrey 115kV circuit breakers #B22, B28 and B29 installed in 1975 are in deteriorating condition due to compressor issues, leaks, replacement part availability and elevated maintenance costs</t>
  </si>
  <si>
    <t>Windy Edge 115kV circuit breaker #B27 installed in 1971 is in deteriorating condition due to compressor issues, leaks, replacement part availability and elevated maintenance costs</t>
  </si>
  <si>
    <t>PPL Distribution has submitted a request for a second 69kV source to the Freeland 69/12kV substation due to load growth in the area.</t>
  </si>
  <si>
    <t>PPL Distribution has submitted a request for a second 69kV source to the Gowen City 69/12kV substation due to load growth in the area.</t>
  </si>
  <si>
    <t>PPL EU plans to retire the Bloomsburg 69/12kV Substation since the substation is prone to flooding. The Columbia-Scott 69kV CAP Bank is located at the Bloomsburg 69/12kV substation.</t>
  </si>
  <si>
    <t>A new customer has submitted a request to have their facility served from a 69kV transmission line in Danville, PA. The load is approximately 9 MVA.</t>
  </si>
  <si>
    <t>A communication service carrier has notified FirstEnergy of the anticipated retirement of an analog communications channel in the Met-Ed service territory. The existing Potential Overreaching Transfer Trip (POTT) scheme on the West Reading - Car Tech 69 kV line will be impacted by this planned retirement. The existing relaying and terminal hardware on the Cartech – West Reading 69 kV line does not maintain compatibility with available communications protocols and FirstEnergy standards. The relaying type is identified by FirstEnergy as being prone to frequent misoperations. The anticipated analog circuit retirement is anticipated 6/8/2021 .</t>
  </si>
  <si>
    <t>• A large customer has requested service for nearly
13MW of load to be in service by July of 2023.</t>
  </si>
  <si>
    <t>Homestead 2H and Penhorn 1H are stations in the North Bergen area with capacity less than 60MVA. • Homestead 2H serves roughly 22,000 customers and 64.8 MVA of load. • Penhorn 1H serves roughly 20,200 customers and 62.1 MVA of load.</t>
  </si>
  <si>
    <t>Somerville and Polhemus are stations in the Somerville area at capacity of 60MVA. • Somerville serves roughly 14,500 customers with a peak load of 62.1 MVA in 2020. • Polhemus serves roughly 11,000 customers with a peak load of 69.1 MVA in 2020.</t>
  </si>
  <si>
    <t>McCook 138 kV bus does not comply with internal design guidelines.  It is a straight bus design with eight lines, two autotransformers and seven distribution transformers
5 distribution transformers are directly connected to the bus without a circuit breaker
13 -138 kV oil breakers are 50 years old.
31 manual operated disconnects are 50 years old. 
27 CCVTs have reached expected design life</t>
  </si>
  <si>
    <t>The two existing autotransformers at McCook are among the most heavily loaded on the ComEd system and have been loaded above the load cycling threshold 28 times in the last 6 years which reduces the overall life expectancy of these units
TR 84 autotransformer is 55 years old with insulation at end of expected design life. The transformer internal blocking was found loose and retightened in 2005. After reblocking, the transformer is only capable of achieving pressures of 60% of original factory requirements.
Data Center loading has increased in the area in recent years and is expected to continue.</t>
  </si>
  <si>
    <t xml:space="preserve">Lazelle Station 69 kV Circuit Breakers 61 &amp; 62 • Breaker Age: 1967 • Interrupting Medium: Oil • Fault Operations: 11 (CB-61) • Manufacturer recommended Number of Operations: 10 • The manufacturer provides no support for these units and spare parts are increasingly more difficult to obtain. Signs of internal flashovers are present and heavy rust is showing on the breaker itself. • Oil breaker maintenance has become more difficult due to the oil handling required to maintain them. Oil spills are frequent with breaker failures and routine maintenance and can become an environmental hazard. Westerville Station 69 kV Circuit Breakers 62 &amp; 63 • Breaker Age: 1967 • Interrupting Medium: Oil • Fault Operations: 22 (CB-63) • The manufacturer provides no support for these units and spare parts are increasingly more difficult to obtain. Signs of internal flashovers are present and heavy rust is showing on the breaker itself. • Oil breaker maintenance has become more difficult due to the oil handling required to maintain them. Oil spills are frequent with breaker failures and routine maintenance and can become an environmental hazard. Genoa Station
69 kV Circuit Breaker 64
• Breaker Age: 1967
• Interrupting Medium: Oil
• Fault Operations: 15 (CB-64)
• Manufacturer recommended Number of Operations: 10
• The manufacturer provides no support for these units and spare parts are increasingly more difficult to obtain.
• Oil breaker maintenance has become more difficult due to the oil handling required to maintain them. Oil spills
are frequent with breaker failures and routine maintenance and can become an environmental hazard.
Sawmill Station
69 kV Circuit Breaker B
• Breaker Age: 1989
• Interrupting Medium: Oil
• Oil breaker maintenance has become more difficult due to the oil handling required to maintain them. Oil
spills are frequent with breaker failures and routine maintenance and can become an environmental hazard.
• The manufacturer provides no support for the family of circuit breakers and spare parts unavailable.
• This model family has experienced major malfunctions associated with their hydraulic mechanisms,
eventually leading to failure. </t>
  </si>
  <si>
    <t>North Newark Station Circuit Breakers: H &amp; P (138 kV) • Breaker Age: 1952: H &amp; 1947: P • Interrupting Medium: (Oil) • Fault Ops: H: 46 &amp; P: 38 (Manufactured recommended number of fault ops is 10) • Additional Info: These breakers are FK type oil filled breakers without oil containment; Oil filled breakers have much more maintenance required due to oil handling that their modern, SF6 counterparts do not require. • CB-H recently failed to stay closed after being tripped, and is currently being operated normally open. As a result of being N.O., we are leaving customers on the 138 kV circuit to Crooksville served radially. • Recent testing of CB-P revealed poor bushing health along with alignment issues, bad contacts, bad closing resistors, and the connections make and break multiple times during an operation. These issues are causing excessive arcing and burning on the contacts. • Field personnel are treating these breakers as a failure situation and are looking to replace them as soon as possible. Circuit Switcher: BB (138 kV) • Switcher Age: 1989 • Interrupting Medium: (SF6) • Additional Info: This switcher is a S&amp;C Electric, Mark V type that has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failures involving failures to trip Circuit Switcher: AA (69 kV)
• Switcher Age: 1993
• Interrupting Medium: (SF6)
• Additional Info: This switcher is a S&amp;C Electric, 2030-69 type that has no gas monitor and currently in-service units on the AEP
system have experienced 80 malfunctions from May 2002 to August 2019. The major malfunction events, which account for
80% of recorded malfunctions, include gas loss, interrupter failures, operating mechanism failures, and trip or reclose failu res.
138/69/4kV Transformer 1 &amp; 2 (40 MVA)
• Age: 1951: T1 &amp; 1956: T2
• Historical data shows elevated volume of acetylene and methane that indicates arcing inside the transformer tank.
• Transformer tanks are leaking and have no oil containment.
• Additional Info.: Currently no sectionalizing on high side of Transformer 1 &amp; 2, there are two dissimilar zones of protection
(138 kV Bus, Transformer) .
Relaying:
Currently, 84 of the 115 relays (73% of all station relays) are in need of replacement. 73 of these are of the electromechanical
type and 6 of these is of the static type which have significant limitations with regards to spare part availability and fault data
collection and retention. In addition, these relays lack of vendor support. There are also 5 microprocessor based relays
commissioned between 2006-2007 that may have firmware that is unsupported.</t>
  </si>
  <si>
    <t>Kileville Delivery Point (UREC) 138 kV: • Buckeye Power Inc., on behalf of Union Rural Electric Cooperative Inc., has requested new transmission service in Plain City, Ohio. • The delivery point will primarily be used to serve a large data center customer with high potential for rapid load growth. The Initial load with be 40 MW with a potential future peak load demand of 240 MW. • Service is requested by June 2023.</t>
  </si>
  <si>
    <t xml:space="preserve">Gambrinus Road Station 69kV: Equipment Material/Condition/Performance/Risk: Circuit Breaker: T (69 kV) • Breaker Age: 1978 • This breaker is oil filled without oil containment; oil filled breakers have much more maintenance required due to oil handling that their modern, SF6 counterparts do not require. Relays: 42 of the 44 relays (95% of all station relays) are in need of replacement. All 42 of these are of the electromechanical type which have significant limitations with regards to spare part availability and fault data collection and retention. In addition, these relays lack of vendor support. The control house has asbestos and various maintenance issues. The station
entry is in a congested industrial area, along with minimal drive-path width,
resulting in labor constraints and safety issues for field personnel. The station
fence is not built to current AEP standards. Station cables are direct-buried in the
ground, leaving them more vulnerable to failure over time.
The 69kV revenue metering is a legacy 2-element style, not the current 3-element
metering. All of the 69kV connections use a legacy pilot wire communications
channel.
Customer Service:
The Gambrinus Road station serves an oil refinery customer with a peak demand
of 44 MW. The station is served by only two remote 69kV sources, leaving it
vulnerable to outages when maintenance must be performed on either of the
two sources. </t>
  </si>
  <si>
    <t>An industrial customer in Dover, Ohio has requested new transmission service. The expected peak demand is 3 MW, with a requested in-service-date of December 2021.</t>
  </si>
  <si>
    <t xml:space="preserve">East Broad Street 138kV 40 kV CB-37, 138 kV CB-4, &amp; 138 kV CB-7 • Breaker Age: 1954 (CB-37) &amp; 1979 (CB-4 &amp; CB-7) • Interrupting Medium: Oil • Fault Operations: 15 (CB-7) • Additional: The three 40kV/138kV circuit breakers, CB-37, CB-4 and CB-7, are oil filled FK type breakers. These breakers are oil filled without oil containment; oil filled breakers have much more maintenance required due to oil handling. CB-7 has exceeded the manufacturer’s recommended number of full fault operations. 138 kV CB-110 • Breaker Age: 1970 • Interrupting Medium: Oil • Fault Operations: 16 • Additional: The one 138kV, CB-110, is an oil filled 1380GM type breaker. This breaker is oil filled without oil containment; oil filled breakers have much more maintenance required due to oil handling. CB-110 has exceeded the manufacturer’s recommended number of full fault operations. 138 kV CB-3 • Breaker Age: 1976 • Interrupting Medium: Oil • Fault Operations: 13 • Additional: The one 138kV, CB-3, is an oil filled ALP type breaker. This breaker is oil filled without oil containment; oil filled breakers have much more maintenance required due to oil handling. CB-3 has exceeded the manufacturer’s recommended number of full fault operations. 138 kV CS-DD
• Breaker Age: 1995
• Interrupting Medium: SF6
• Additional: The one 138kV circuit switcher, CS-DD, is an SF6 Mark II type
switcher. The MARK II family of circuit switchers have limited spare part
availability and are no longer vendor supported. Currently in-service circuit
switchers of this model family have experienced 47 recorded malfunctions from
July 2001 to August 2019. Failed operational components including high contact
resistance, gas loss, and interrupter failure represent the majority of these
malfunctions. The expected life span of bushing gaskets and door inspection
ports on these units based on AEP experience is only 25 years.
40 kV CS-C1
• Breaker Age: 1995
• Interrupting Medium: Vacuum
• Additional: The one 40kV circuit switcher, CS-C1, is a vacuum VBM type
switcher. This model family has experienced malfunctions including failing to
trip due to pole malfunction: worn out stops on the control yoke or solenoid
nylon pin binding does not allow it to trip due to corrosion, loose bolts, and/or
broken poles. In addition, these vacuum-medium breakers perform poorly in
cold weather, leading to more malfunctions.
Relays: 84 of the 120 relays (70% of all station relays) are in need of replacement. 77
of these are of the electromechanical type which have significant limitations with
regards to spare part availability and fault data collection and retention. In addition,
these relays lack of vendor support. There are 7 microprocessor based relays
commissioned between 2007 and 2009 and may have firmware that is unsupported.
</t>
  </si>
  <si>
    <t>Buckeye is requesting, on behalf of South Central Power (SCP), a new 138kV delivery point on the Crooksville – North Newark 138kV circuit by April 2024. The anticipated peak demand at this delivery point will be approximately 4.3 MW.</t>
  </si>
  <si>
    <t>A new customer in East Liverpool, Ohio has requested new transmission service. The expected peak demand is 3 MW, with a forecasted in-service-date of December 2022.</t>
  </si>
  <si>
    <t>West Coshocton Station: 138 kV Circuit Switcher “CS-1A” • Breaker Age: 1975 • Interrupting Medium: SF6 • Fault Operations: 40 (manufacturer recommended limit is 10) • Additional: The 138 kV Mark III circuit switcher CS – 1A have limited spare part availability and are no longer vendor supported. These models have experienced 47 recorded malfunctions from July 2001 to August 2019. Failed operational components including high contact resistance, gas loss, and interrupter failure represent the majority of these malfunctions. The expected life span of bushing gaskets and door inspection ports on these units based on AEP experience is only 25 years. The current age of this remaining fleet indicates that the existing gaskets and door inspection ports are at risk for increasing gas loss over time. Transformer # 3 (138/69 kV, 50 MVA) • Transformer Age: 1966 • Additional: The tertiary bushing needs replaced. The cooling fans are open cage, which is not OSHA rated. Pumps are leaking and rusted. There is no oil containment. Asbestos has been found in the internal wiring. The oil needs drained, gaskets on the radiators and pumps need replaced, and flange valves need repacked as they are leaking Relaying • Currently, 26 of the 27 relays (96% of all station relays) are in need of replacement. All 26 of these are of the electromechanical type which have significant limitations with regards to spare part availability and fault data collection and retention. In addition, these relays lack of vendor support.</t>
  </si>
  <si>
    <t>The 69 kV section of Summerside substation is nearly 60 years old, utilizes cap and pin insulators, has buses constructed of strain bus and an obsolete fault bus protection system. The capacitor on this bus is fuse connected, over 30 years old and at the end of its useful life. 69/34 kV Transformer 4 is 58 years old and showing signs of arcing in oil and has an old LTC design that is a high maintenance item.</t>
  </si>
  <si>
    <t>The six mile long 69 kV feeder from Carlisle to Poasttown serves one wholesale and 8,165 residential customers. It is an average 70 years old and constructed with wooden crossarms on 89 single wood poles. The structures have an 18% rejection rate. In the past five years there have been 11 sustained and 7 momentary outages averaging 94,972 CMI/outage.</t>
  </si>
  <si>
    <t>Canal (Maysville) 69 kV Line  The Canal (Maysville) Y-79 69 kV Line serves approximately 14 MW and 6,500 customers on a 3.6 mile radial line  A P1-2 contingency for the loss of the Canal (Maysville) Y-79 69 kV Line will outage approximately 14 MW and 6,500 customers  The Canal (Maysville) Y-79 69 kV Line has experienced one sustained outage the past five (5) years  The Maysville-Sharon Y-301 69 kV Line serves approximately 18 MW and 2,600 customers at two delivery points served on a 2.7 mile tap  A P1-2 contingency for the loss of the Maysville-Sharon Y-301 69 kV Line will outage approximately 18 MW and 2,600 customers  The Maysville-Sharon Y-301 69 kV Line has experienced three sustained outages in the past five (5) years</t>
  </si>
  <si>
    <t> The existing protection scheme on the Shenango 345/138 kV Transformers No. 1 and No. 2 is sensitive to neutral overcurrent inrush, which may cause unnecessary trips.  Transformer circuit ratings are limited by disconnect switches, CT’s, breakers, and substation conductor.</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</si>
  <si>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</si>
  <si>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At Medina Substation the 69 kV bus consists of a main and transfer bus. A fault on the bus or between the bus and the circuit breaker or failure of a relay to trip will result in an outage of the entire bus, interrupting four 69 kV lines, four distribution transformers and one 69 kV capacitor bank, resulting in loss of approximately 59 MW and 8,451 customers.  An N-1-1 outage of the Medina-West Akron 69 kV Lin and the Medina-Star 69 kV Line causes low voltage (88% of nominal 69 kV voltage) and a total loss of load at the Medina 69 kV Substation and Medina Industries (Medina) 69 kV Line with loss of approximately 59 MW and 8,451 customers.  An N-1-1 outage of the Ryan-Seville 138 kV Line and the North Medina-West Medina 138 kV Line results in a total load loss at Ryan Substation and West Medina Substation with loss of approximately 46 MW and 11,971 customers.  The Medina Industries (Medina) 69 kV Line is a radial line  The line serves eight delivery points, approximately 27 MW of load and 1,057 customers.  Lack of operational flexibility during maintenance outages.  Customer complaints during outage on the radial line due to lack of alternate source to serve the customers.  High industrial customer growth area. Past five-year outage history (2017-2021):
 Medina-Star 69 kV Line, one (1) momentary outage and two (2) sustained
outages.
 Medina Industries (Medina) 69 kV Line, three (3) momentary and three (3)
sustained outages.
 Medina-West Akron 69 kV Line, two (2) momentary and three (3) sustained
outages.
 Abbe-Medina 69 kV Line, six (6) momentary outage and six (6) sustained
outages.
 Ryan-Seville 138 kV Line, one (1) sustained outage.
 North Medina-West Medina 138 kV Line, one (1) sustained outage.
 Ryan-West Medina 138 kV Line, one (1) sustained outage.
 Seville-Star 138 kV Line, one (1) momentary outage and one (1) sustained
outages.</t>
  </si>
  <si>
    <t>Jerome Delivery Point (UREC) 138 kV: • Buckeye Power Inc., on behalf of Union Rural Electric Cooperative Inc., has requested new transmission service in Plain City, Ohio. • The delivery point will be used to serve a customer with high potential for rapid load growth. The initial load will be 62.5 MW with a potential future peak load demand of 250 MW. • Service is requested by January 2025.</t>
  </si>
  <si>
    <t>Marion Road 138 kV 138 kV CB-2, CB-3, CB-4, &amp; CB-5 • Breaker Age: 1972 • Interrupting Medium: Oil • Fault Operations: 10 (CB-2), 16 (CB-3) • Additional: CB-2, 3, 4, 5, are 138 kV BZO oil filled type breakers without oil containment; oil filled breakers have much more maintenance required due to oil handling. CB-2 &amp; CB-3 has exceeded the manufacturer’s recommended (10) number of full fault operations. 40 kV CB-10 • Breaker Age: 1964 • Interrupting Medium: Oil • Additional: CB-10, is a 40kV FKA oil filled type breaker without oil containment; oil filled breakers have much more maintenance required due to oil handling. The manufacturer provides no support for this circuit breaker and spare parts are increasingly more difficult to obtain. 138 kV CS-AA
• Breaker Age: 1990
• Interrupting Medium: SF6
• Additional: CS-AA, is a 138kV Mark V-138 SF6 type switcher that have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 events. Parts are expensive
because they can only be replaced, not repaired.
138/40/13 kV Transformers 5 &amp; 6
• Transformer age: 1961
• Additional: Insulation breakdown is indicated by elevated levels of Carbon Dioxide. The
high levels of CO2 and deteriorated insulation reduce the transformer’s ability to
withstand through-fault events. Additionally, elevated Ethylene levels in the LTC
indicated deteriorating interior components which leads to a greater risk of failure due
to eroded contacts.
Relaying:
• Marion Road Substation currently deploys 293 relays. Currently, 277 of the 293 relays
(95% of all station relays) are in need of replacement. All 277 of these are of the
electromechanical and static type which have significant limitations with regards to
spare part availability and fault data collection and retention. In addition, these relays
lack of vendor support.</t>
  </si>
  <si>
    <t>Circuit Breaker: R (69 kV) • Breaker Age: 1979 • Fault Operations: 10 • This breaker is oil filled without oil containment; oil filled breakers have much more maintenance required due to oil handling that their modern, SF6 counterparts do not require. •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 The manufacturer provides no support for this family of circuit breakers and spare parts are not available. Relays: 8 of the 25 relays (21% of all station relays) are in need of replacement. All 8 of these are of the electromechanical type which have significant limitations with regards to spare part availability and fault data collection and retention. The 69kV circuit to Gambrinus used an obsolete pilot wire communications channel. The control house has a number of concerns: poor ventilation, rusting roof, lead-based paint, and physical security issues. Portions of the perimeter are not built to current standards. All station cables are direct-buried without a cable trench, leading to increased probability of failure. The station service is an obsolete design (delta configuration, with corner ground, which is a safety concern).</t>
  </si>
  <si>
    <t>West Bellaire 138 – 69 kV Transformer #2: Transformer #2 has failed due to a short circuit event verified by extremely high excitation currents and oil sampling results. • Transformer Age: 1969, rewound in 1989 • Nameplate Rating: 115/128.8 MVA</t>
  </si>
  <si>
    <t>Buckeye Power, on behalf of North Central Electric Co-op, is requesting a new 138kV delivery point tapped off of the Fostoria Central – Melmore 138kV Circuit by August 2022. Anticipated peak load is about 6.2 MVA.</t>
  </si>
  <si>
    <t>New Customer Connection – A customer requested 115 kV service; anticipated load is 30 MVA; location is near the Northwood 230 &amp; 115 kV Substation</t>
  </si>
  <si>
    <t>Altavista TX#4 is a 112 MVA, 138/115/13.2 kV transformer bank that was manufactured in 1986. This transformer bank has been identified for replacement based on the results of Dominion’s transformer health assessment (THA) process. Detailed drivers include: • Age (&gt;30 years old). • Reduced BIL ratings (2 levels below standard). • Tertiary winding design not meeting current MVA requirement for loading. • Degraded porcelain type bushings. • Oil DGA indicates high CO and CO2 levels; potential break down of dielectric paper insulation on main current carrying conductors inside the transformer. • Transformer paint is not in good shape. • THA score less than 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</si>
</sst>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0"/>
      <name val="Calibri"/>
      <family val="2"/>
      <scheme val="minor"/>
    </font>
    <font>
      <b/>
      <sz val="11"/>
      <color theme="1"/>
      <name val="Calibri"/>
      <family val="2"/>
      <scheme val="minor"/>
    </font>
    <font>
      <b/>
      <strike/>
      <sz val="11"/>
      <color theme="0"/>
      <name val="Calibri"/>
      <family val="2"/>
      <scheme val="minor"/>
    </font>
    <font>
      <strike/>
      <sz val="11"/>
      <color theme="1"/>
      <name val="Calibri"/>
      <family val="2"/>
      <scheme val="minor"/>
    </font>
    <font>
      <sz val="12"/>
      <color rgb="FF000000"/>
      <name val="Calibri"/>
      <family val="2"/>
      <scheme val="minor"/>
    </font>
    <font>
      <sz val="11"/>
      <color rgb="FF000000"/>
      <name val="Calibri"/>
      <family val="2"/>
      <scheme val="minor"/>
    </font>
    <font>
      <sz val="10"/>
      <color theme="1"/>
      <name val="Calibri"/>
      <family val="2"/>
      <scheme val="minor"/>
    </font>
    <font>
      <sz val="10"/>
      <color rgb="FF000000"/>
      <name val="Calibri"/>
      <family val="2"/>
      <scheme val="minor"/>
    </font>
  </fonts>
  <fills count="5">
    <fill>
      <patternFill patternType="none"/>
    </fill>
    <fill>
      <patternFill patternType="gray125"/>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7">
    <border>
      <left/>
      <right/>
      <top/>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indexed="64"/>
      </right>
      <top style="thin">
        <color theme="0"/>
      </top>
      <bottom style="thin">
        <color theme="0"/>
      </bottom>
      <diagonal/>
    </border>
  </borders>
  <cellStyleXfs count="1">
    <xf numFmtId="0" fontId="0" fillId="0" borderId="0"/>
  </cellStyleXfs>
  <cellXfs count="63">
    <xf numFmtId="0" fontId="0" fillId="0" borderId="0" xfId="0"/>
    <xf numFmtId="0" fontId="1" fillId="2" borderId="1" xfId="0" applyFont="1" applyFill="1" applyBorder="1" applyAlignment="1">
      <alignment vertical="top"/>
    </xf>
    <xf numFmtId="0" fontId="1" fillId="2" borderId="1" xfId="0" applyFont="1" applyFill="1" applyBorder="1" applyAlignment="1">
      <alignment horizontal="center" vertical="top"/>
    </xf>
    <xf numFmtId="0" fontId="1" fillId="2" borderId="2" xfId="0" applyFont="1" applyFill="1" applyBorder="1" applyAlignment="1"/>
    <xf numFmtId="0" fontId="0" fillId="3" borderId="3" xfId="0" applyFont="1" applyFill="1" applyBorder="1" applyAlignment="1">
      <alignment horizontal="center"/>
    </xf>
    <xf numFmtId="0" fontId="1" fillId="2" borderId="2" xfId="0" applyFont="1" applyFill="1" applyBorder="1"/>
    <xf numFmtId="0" fontId="0" fillId="4" borderId="3" xfId="0" applyFont="1" applyFill="1" applyBorder="1" applyAlignment="1">
      <alignment horizontal="center"/>
    </xf>
    <xf numFmtId="0" fontId="1" fillId="2" borderId="2" xfId="0" applyFont="1" applyFill="1" applyBorder="1" applyAlignment="1">
      <alignment wrapText="1"/>
    </xf>
    <xf numFmtId="0" fontId="0" fillId="3" borderId="3" xfId="0" applyFont="1" applyFill="1" applyBorder="1" applyAlignment="1">
      <alignment horizontal="center" wrapText="1"/>
    </xf>
    <xf numFmtId="0" fontId="3" fillId="2" borderId="2" xfId="0" applyFont="1" applyFill="1" applyBorder="1" applyAlignment="1"/>
    <xf numFmtId="0" fontId="4" fillId="4" borderId="3" xfId="0" applyFont="1" applyFill="1" applyBorder="1" applyAlignment="1">
      <alignment horizontal="center"/>
    </xf>
    <xf numFmtId="0" fontId="1" fillId="2" borderId="2" xfId="0" applyFont="1" applyFill="1" applyBorder="1" applyAlignment="1">
      <alignment horizontal="left" vertical="center"/>
    </xf>
    <xf numFmtId="0" fontId="1" fillId="2" borderId="4" xfId="0" applyFont="1" applyFill="1" applyBorder="1" applyAlignment="1"/>
    <xf numFmtId="0" fontId="0" fillId="4" borderId="5" xfId="0" applyFont="1" applyFill="1" applyBorder="1" applyAlignment="1">
      <alignment horizontal="center"/>
    </xf>
    <xf numFmtId="0" fontId="1" fillId="2" borderId="1" xfId="0" applyFont="1" applyFill="1" applyBorder="1" applyAlignment="1">
      <alignment horizontal="center" vertical="top" wrapText="1"/>
    </xf>
    <xf numFmtId="14" fontId="1" fillId="2" borderId="1" xfId="0" applyNumberFormat="1" applyFont="1" applyFill="1" applyBorder="1" applyAlignment="1">
      <alignment horizontal="center" vertical="top"/>
    </xf>
    <xf numFmtId="14" fontId="1" fillId="2" borderId="1" xfId="0" applyNumberFormat="1" applyFont="1" applyFill="1" applyBorder="1" applyAlignment="1">
      <alignment horizontal="center" vertical="top" wrapText="1"/>
    </xf>
    <xf numFmtId="14" fontId="0" fillId="3" borderId="3" xfId="0" applyNumberFormat="1" applyFont="1" applyFill="1" applyBorder="1" applyAlignment="1">
      <alignment horizontal="center"/>
    </xf>
    <xf numFmtId="14" fontId="0" fillId="3" borderId="3" xfId="0" applyNumberFormat="1" applyFont="1" applyFill="1" applyBorder="1" applyAlignment="1">
      <alignment horizontal="center" wrapText="1"/>
    </xf>
    <xf numFmtId="14" fontId="0" fillId="4" borderId="3" xfId="0" applyNumberFormat="1" applyFont="1" applyFill="1" applyBorder="1" applyAlignment="1">
      <alignment horizontal="center"/>
    </xf>
    <xf numFmtId="14" fontId="0" fillId="4" borderId="3" xfId="0" applyNumberFormat="1" applyFont="1" applyFill="1" applyBorder="1" applyAlignment="1">
      <alignment horizontal="center" wrapText="1"/>
    </xf>
    <xf numFmtId="14" fontId="0" fillId="4" borderId="6" xfId="0" applyNumberFormat="1" applyFont="1" applyFill="1" applyBorder="1" applyAlignment="1">
      <alignment horizontal="center"/>
    </xf>
    <xf numFmtId="14" fontId="4" fillId="4" borderId="3" xfId="0" applyNumberFormat="1" applyFont="1" applyFill="1" applyBorder="1" applyAlignment="1">
      <alignment horizontal="center"/>
    </xf>
    <xf numFmtId="14" fontId="4" fillId="4" borderId="3" xfId="0" applyNumberFormat="1" applyFont="1" applyFill="1" applyBorder="1" applyAlignment="1">
      <alignment horizontal="center" wrapText="1"/>
    </xf>
    <xf numFmtId="0" fontId="0" fillId="3" borderId="3" xfId="0" applyFont="1" applyFill="1" applyBorder="1"/>
    <xf numFmtId="14" fontId="0" fillId="4" borderId="5" xfId="0" applyNumberFormat="1" applyFont="1" applyFill="1" applyBorder="1" applyAlignment="1">
      <alignment horizontal="center"/>
    </xf>
    <xf numFmtId="14" fontId="0" fillId="4" borderId="5" xfId="0" applyNumberFormat="1" applyFont="1" applyFill="1" applyBorder="1" applyAlignment="1">
      <alignment horizontal="center" wrapText="1"/>
    </xf>
    <xf numFmtId="0" fontId="0" fillId="3" borderId="3" xfId="0" applyFont="1" applyFill="1" applyBorder="1" applyAlignment="1"/>
    <xf numFmtId="0" fontId="0" fillId="4" borderId="3" xfId="0" applyFont="1" applyFill="1" applyBorder="1" applyAlignment="1"/>
    <xf numFmtId="0" fontId="0" fillId="4" borderId="3" xfId="0" applyFont="1" applyFill="1" applyBorder="1" applyAlignment="1">
      <alignment horizontal="left"/>
    </xf>
    <xf numFmtId="0" fontId="0" fillId="3" borderId="3" xfId="0" applyFont="1" applyFill="1" applyBorder="1" applyAlignment="1">
      <alignment horizontal="left"/>
    </xf>
    <xf numFmtId="0" fontId="0" fillId="4" borderId="3" xfId="0" applyFont="1" applyFill="1" applyBorder="1"/>
    <xf numFmtId="0" fontId="5" fillId="4" borderId="3" xfId="0" applyFont="1" applyFill="1" applyBorder="1" applyAlignment="1">
      <alignment horizontal="left" vertical="center"/>
    </xf>
    <xf numFmtId="0" fontId="5" fillId="3" borderId="3" xfId="0" applyFont="1" applyFill="1" applyBorder="1" applyAlignment="1">
      <alignment horizontal="left" vertical="center"/>
    </xf>
    <xf numFmtId="0" fontId="6" fillId="4" borderId="3" xfId="0" applyFont="1" applyFill="1" applyBorder="1" applyAlignment="1">
      <alignment horizontal="left" vertical="center"/>
    </xf>
    <xf numFmtId="0" fontId="6" fillId="3" borderId="3" xfId="0" applyFont="1" applyFill="1" applyBorder="1" applyAlignment="1">
      <alignment horizontal="left" vertical="center"/>
    </xf>
    <xf numFmtId="0" fontId="0" fillId="3" borderId="3" xfId="0" applyFont="1" applyFill="1" applyBorder="1" applyAlignment="1">
      <alignment wrapText="1"/>
    </xf>
    <xf numFmtId="0" fontId="7" fillId="3" borderId="3" xfId="0" applyFont="1" applyFill="1" applyBorder="1" applyAlignment="1"/>
    <xf numFmtId="0" fontId="4" fillId="4" borderId="3" xfId="0" applyFont="1" applyFill="1" applyBorder="1" applyAlignment="1"/>
    <xf numFmtId="0" fontId="7" fillId="4" borderId="3" xfId="0" applyFont="1" applyFill="1" applyBorder="1" applyAlignment="1"/>
    <xf numFmtId="0" fontId="5" fillId="4" borderId="3" xfId="0" applyFont="1" applyFill="1" applyBorder="1" applyAlignment="1"/>
    <xf numFmtId="0" fontId="6" fillId="3" borderId="3" xfId="0" applyFont="1" applyFill="1" applyBorder="1" applyAlignment="1"/>
    <xf numFmtId="0" fontId="6" fillId="4" borderId="3" xfId="0" applyFont="1" applyFill="1" applyBorder="1" applyAlignment="1"/>
    <xf numFmtId="0" fontId="5" fillId="3" borderId="3" xfId="0" applyFont="1" applyFill="1" applyBorder="1" applyAlignment="1"/>
    <xf numFmtId="0" fontId="0" fillId="4" borderId="5" xfId="0" applyFont="1" applyFill="1" applyBorder="1" applyAlignment="1"/>
    <xf numFmtId="0" fontId="0" fillId="3" borderId="3" xfId="0" applyFont="1" applyFill="1" applyBorder="1" applyAlignment="1">
      <alignment horizontal="left" wrapText="1"/>
    </xf>
    <xf numFmtId="0" fontId="0" fillId="4" borderId="3" xfId="0" applyFont="1" applyFill="1" applyBorder="1" applyAlignment="1">
      <alignment horizontal="left" wrapText="1"/>
    </xf>
    <xf numFmtId="0" fontId="0" fillId="4" borderId="3" xfId="0" applyFont="1" applyFill="1" applyBorder="1" applyAlignment="1">
      <alignment horizontal="center" wrapText="1"/>
    </xf>
    <xf numFmtId="0" fontId="0" fillId="4" borderId="3" xfId="0" applyFont="1" applyFill="1" applyBorder="1" applyAlignment="1">
      <alignment wrapText="1"/>
    </xf>
    <xf numFmtId="0" fontId="0" fillId="3" borderId="3" xfId="0" applyFont="1" applyFill="1" applyBorder="1" applyAlignment="1">
      <alignment vertical="top" wrapText="1"/>
    </xf>
    <xf numFmtId="0" fontId="0" fillId="3" borderId="3" xfId="0" applyFont="1" applyFill="1" applyBorder="1" applyAlignment="1">
      <alignment vertical="center" wrapText="1"/>
    </xf>
    <xf numFmtId="0" fontId="0" fillId="4" borderId="3" xfId="0" applyFont="1" applyFill="1" applyBorder="1" applyAlignment="1">
      <alignment vertical="center" wrapText="1"/>
    </xf>
    <xf numFmtId="0" fontId="0" fillId="4" borderId="3" xfId="0" quotePrefix="1" applyFont="1" applyFill="1" applyBorder="1" applyAlignment="1">
      <alignment wrapText="1"/>
    </xf>
    <xf numFmtId="0" fontId="4" fillId="4" borderId="3" xfId="0" applyFont="1" applyFill="1" applyBorder="1" applyAlignment="1">
      <alignment wrapText="1"/>
    </xf>
    <xf numFmtId="0" fontId="5" fillId="4" borderId="3" xfId="0" applyFont="1" applyFill="1" applyBorder="1" applyAlignment="1">
      <alignment horizontal="left" vertical="center" wrapText="1"/>
    </xf>
    <xf numFmtId="0" fontId="0" fillId="4" borderId="3" xfId="0" applyFont="1" applyFill="1" applyBorder="1" applyAlignment="1">
      <alignment horizontal="left" vertical="top" wrapText="1"/>
    </xf>
    <xf numFmtId="0" fontId="0" fillId="3" borderId="3" xfId="0" applyFont="1" applyFill="1" applyBorder="1" applyAlignment="1">
      <alignment horizontal="left" vertical="top" wrapText="1"/>
    </xf>
    <xf numFmtId="0" fontId="6" fillId="4" borderId="3"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4" borderId="3" xfId="0" applyFont="1" applyFill="1" applyBorder="1" applyAlignment="1">
      <alignment wrapText="1"/>
    </xf>
    <xf numFmtId="0" fontId="0" fillId="3" borderId="3" xfId="0" applyFont="1" applyFill="1" applyBorder="1" applyAlignment="1">
      <alignment horizontal="left" vertical="center" wrapText="1"/>
    </xf>
    <xf numFmtId="0" fontId="6" fillId="4" borderId="3" xfId="0" applyFont="1" applyFill="1" applyBorder="1" applyAlignment="1">
      <alignment vertical="top" wrapText="1"/>
    </xf>
    <xf numFmtId="0" fontId="0" fillId="4" borderId="5" xfId="0" applyFont="1" applyFill="1" applyBorder="1" applyAlignment="1">
      <alignment horizontal="center" wrapText="1"/>
    </xf>
  </cellXfs>
  <cellStyles count="1">
    <cellStyle name="Normal" xfId="0" builtinId="0"/>
  </cellStyles>
  <dxfs count="280">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ensat/AppData/Roaming/OpenText/OTEdit/EC_cera/c55221715/M-3%20Tracking%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rp\shares\home\bilasj\My%20Documents\Copy%20of%20DOM%20DNH%20System%20Upgrades%20(Supplemental)%20Template%20with%20data%20SWS%201104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bensat/AppData/Roaming/OpenText/OTEdit/EC_cera/c55221715/M-3%20Tracking%20Sheet_March_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Needs-Active"/>
      <sheetName val="Historical-Needs"/>
      <sheetName val="LookupTables"/>
      <sheetName val="Database"/>
      <sheetName val="PublicVersion"/>
    </sheetNames>
    <sheetDataSet>
      <sheetData sheetId="0"/>
      <sheetData sheetId="1"/>
      <sheetData sheetId="2"/>
      <sheetData sheetId="3">
        <row r="7">
          <cell r="F7" t="str">
            <v>PJM West</v>
          </cell>
        </row>
        <row r="8">
          <cell r="F8" t="str">
            <v>PJM South</v>
          </cell>
        </row>
        <row r="9">
          <cell r="F9" t="str">
            <v>PJM MA</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stem Upgrades"/>
      <sheetName val="Sheet1"/>
      <sheetName val="Lookup Lists"/>
    </sheetNames>
    <sheetDataSet>
      <sheetData sheetId="0" refreshError="1"/>
      <sheetData sheetId="1" refreshError="1">
        <row r="2">
          <cell r="B2" t="str">
            <v>DOM-2019-027</v>
          </cell>
        </row>
        <row r="3">
          <cell r="B3" t="str">
            <v>DOM-2019-0025</v>
          </cell>
        </row>
        <row r="4">
          <cell r="B4" t="str">
            <v>DOM-2020-0001</v>
          </cell>
        </row>
        <row r="5">
          <cell r="B5" t="str">
            <v>DOM-2020-0007</v>
          </cell>
        </row>
        <row r="6">
          <cell r="B6" t="str">
            <v>DOM-2020-0009</v>
          </cell>
        </row>
        <row r="7">
          <cell r="B7" t="str">
            <v>DOM-2020-0003</v>
          </cell>
        </row>
        <row r="8">
          <cell r="B8" t="str">
            <v>DOM-2020-0004</v>
          </cell>
        </row>
        <row r="9">
          <cell r="B9" t="str">
            <v>DOM-2020-0005</v>
          </cell>
        </row>
        <row r="10">
          <cell r="B10" t="str">
            <v>DOM-2020-0006</v>
          </cell>
        </row>
        <row r="11">
          <cell r="B11" t="str">
            <v>DOM-2020-0010</v>
          </cell>
        </row>
        <row r="12">
          <cell r="B12" t="str">
            <v>DOM-2020-0011</v>
          </cell>
        </row>
        <row r="13">
          <cell r="B13" t="str">
            <v>DOM-2020-0012</v>
          </cell>
        </row>
        <row r="14">
          <cell r="B14" t="str">
            <v>DOM-2020-0013</v>
          </cell>
        </row>
        <row r="15">
          <cell r="B15" t="str">
            <v>DOM-2020-0013</v>
          </cell>
        </row>
        <row r="16">
          <cell r="B16" t="str">
            <v>DOM-2020-0015</v>
          </cell>
        </row>
        <row r="17">
          <cell r="B17" t="str">
            <v>DOM-2020-0016</v>
          </cell>
        </row>
        <row r="18">
          <cell r="B18" t="str">
            <v>DOM-2020-0017</v>
          </cell>
        </row>
        <row r="19">
          <cell r="B19" t="str">
            <v>DOM-2020-0020</v>
          </cell>
        </row>
        <row r="20">
          <cell r="B20" t="str">
            <v>DOM-2020-0025</v>
          </cell>
        </row>
        <row r="21">
          <cell r="B21" t="str">
            <v>DOM-2020-0021</v>
          </cell>
        </row>
        <row r="22">
          <cell r="B22" t="str">
            <v>DOM-2020-0022</v>
          </cell>
        </row>
        <row r="23">
          <cell r="B23" t="str">
            <v>DOM-2020-0023</v>
          </cell>
        </row>
        <row r="24">
          <cell r="B24" t="str">
            <v>DOM-2020-0024</v>
          </cell>
        </row>
        <row r="25">
          <cell r="B25" t="str">
            <v>DOM-2020-0014</v>
          </cell>
        </row>
        <row r="26">
          <cell r="B26" t="str">
            <v>DOM-2020-0030</v>
          </cell>
        </row>
        <row r="27">
          <cell r="B27" t="str">
            <v>DOM-2020-0031</v>
          </cell>
        </row>
        <row r="28">
          <cell r="B28" t="str">
            <v>DOM-2020-0001, DOM-2020-0004, DOM-2020-0005</v>
          </cell>
        </row>
        <row r="29">
          <cell r="B29" t="str">
            <v>DOM-2020-0012, DOM-2020-0021, DOM-2020-0022</v>
          </cell>
        </row>
        <row r="30">
          <cell r="B30" t="str">
            <v>DOM-2020-0012, DOM-2020-0021, DOM-2020-0022</v>
          </cell>
        </row>
        <row r="31">
          <cell r="B31" t="str">
            <v>DOM-2020-0012, DOM-2020-0021, DOM-2020-0022</v>
          </cell>
        </row>
        <row r="32">
          <cell r="B32" t="str">
            <v>DOM-2020-0003, DOM-2020-0012, DOM-2020-0022</v>
          </cell>
        </row>
        <row r="33">
          <cell r="B33" t="str">
            <v>DOM-2020-0003, DOM-2020-0012, DOM-2020-0022</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Needs-Active"/>
      <sheetName val="Historical-Needs"/>
      <sheetName val="LookupTables"/>
      <sheetName val="Database"/>
      <sheetName val="PublicVersion"/>
      <sheetName val="M-3 Tracking Sheet_March_2020"/>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19"/>
  <sheetViews>
    <sheetView tabSelected="1" workbookViewId="0">
      <selection activeCell="K6" sqref="K6"/>
    </sheetView>
  </sheetViews>
  <sheetFormatPr defaultRowHeight="14.5" x14ac:dyDescent="0.35"/>
  <cols>
    <col min="1" max="1" width="17.08984375" customWidth="1"/>
    <col min="2" max="2" width="19.36328125" customWidth="1"/>
    <col min="4" max="4" width="18.7265625" customWidth="1"/>
    <col min="5" max="5" width="16.36328125" customWidth="1"/>
    <col min="6" max="6" width="19.54296875" customWidth="1"/>
    <col min="7" max="7" width="16.81640625" customWidth="1"/>
    <col min="9" max="9" width="8.7265625" hidden="1" customWidth="1"/>
    <col min="10" max="10" width="18.1796875" customWidth="1"/>
    <col min="11" max="11" width="18.54296875" customWidth="1"/>
    <col min="12" max="12" width="33.81640625" customWidth="1"/>
  </cols>
  <sheetData>
    <row r="1" spans="1:12" ht="58" x14ac:dyDescent="0.35">
      <c r="A1" s="1" t="s">
        <v>0</v>
      </c>
      <c r="B1" s="2" t="s">
        <v>1</v>
      </c>
      <c r="C1" s="2" t="s">
        <v>918</v>
      </c>
      <c r="D1" s="2" t="s">
        <v>919</v>
      </c>
      <c r="E1" s="14" t="s">
        <v>920</v>
      </c>
      <c r="F1" s="14" t="s">
        <v>921</v>
      </c>
      <c r="G1" s="2" t="s">
        <v>922</v>
      </c>
      <c r="H1" s="15" t="s">
        <v>923</v>
      </c>
      <c r="I1" s="16"/>
      <c r="J1" s="16" t="s">
        <v>924</v>
      </c>
      <c r="K1" s="2" t="s">
        <v>1340</v>
      </c>
      <c r="L1" s="2" t="s">
        <v>1707</v>
      </c>
    </row>
    <row r="2" spans="1:12" x14ac:dyDescent="0.35">
      <c r="A2" s="3" t="s">
        <v>2</v>
      </c>
      <c r="B2" s="4" t="str">
        <f t="shared" ref="B2:B65" si="0">IF(A2&lt;&gt;"",LEFT(A2,SEARCH("-",A2)-1),"")</f>
        <v>ACE</v>
      </c>
      <c r="C2" s="4" t="s">
        <v>925</v>
      </c>
      <c r="D2" s="17">
        <v>43402</v>
      </c>
      <c r="E2" s="17">
        <v>43490</v>
      </c>
      <c r="F2" s="17"/>
      <c r="G2" s="17" t="s">
        <v>926</v>
      </c>
      <c r="H2" s="17"/>
      <c r="I2" s="18"/>
      <c r="J2" s="18"/>
      <c r="K2" s="27" t="str">
        <f>IFERROR(VLOOKUP([1]!NeedsData[[#This Row],[Need Number]],[1]!Database[#Data],K$1,FALSE),"")</f>
        <v/>
      </c>
      <c r="L2" s="36" t="str">
        <f>IFERROR(VLOOKUP([1]!NeedsData[[#This Row],[Need Number]],[1]!Database[#Data],L$1,FALSE),"")</f>
        <v/>
      </c>
    </row>
    <row r="3" spans="1:12" x14ac:dyDescent="0.35">
      <c r="A3" s="5" t="s">
        <v>3</v>
      </c>
      <c r="B3" s="6" t="str">
        <f t="shared" si="0"/>
        <v>ME</v>
      </c>
      <c r="C3" s="6" t="s">
        <v>925</v>
      </c>
      <c r="D3" s="19">
        <v>43677</v>
      </c>
      <c r="E3" s="19">
        <v>43787</v>
      </c>
      <c r="F3" s="19">
        <v>43910</v>
      </c>
      <c r="G3" s="19" t="s">
        <v>927</v>
      </c>
      <c r="H3" s="19"/>
      <c r="I3" s="20"/>
      <c r="J3" s="20">
        <v>43966</v>
      </c>
      <c r="K3" s="28" t="str">
        <f>IFERROR(VLOOKUP([1]!NeedsData[[#This Row],[Need Number]],[1]!Database[#Data],K$1,FALSE),"")</f>
        <v/>
      </c>
      <c r="L3" s="48" t="str">
        <f>IFERROR(VLOOKUP([1]!NeedsData[[#This Row],[Need Number]],[1]!Database[#Data],L$1,FALSE),"")</f>
        <v/>
      </c>
    </row>
    <row r="4" spans="1:12" ht="87" x14ac:dyDescent="0.35">
      <c r="A4" s="3" t="s">
        <v>4</v>
      </c>
      <c r="B4" s="4" t="str">
        <f t="shared" si="0"/>
        <v>ACE</v>
      </c>
      <c r="C4" s="4" t="s">
        <v>925</v>
      </c>
      <c r="D4" s="17">
        <v>44243</v>
      </c>
      <c r="E4" s="17"/>
      <c r="F4" s="17"/>
      <c r="G4" s="17"/>
      <c r="H4" s="17"/>
      <c r="I4" s="18"/>
      <c r="J4" s="18"/>
      <c r="K4" s="27" t="str">
        <f>IFERROR(VLOOKUP([1]!NeedsData[[#This Row],[Need Number]],[1]!Database[#Data],K$1,FALSE),"")</f>
        <v/>
      </c>
      <c r="L4" s="8" t="s">
        <v>1708</v>
      </c>
    </row>
    <row r="5" spans="1:12" x14ac:dyDescent="0.35">
      <c r="A5" s="5" t="s">
        <v>5</v>
      </c>
      <c r="B5" s="6" t="str">
        <f t="shared" si="0"/>
        <v>ME</v>
      </c>
      <c r="C5" s="6" t="s">
        <v>925</v>
      </c>
      <c r="D5" s="19">
        <v>43677</v>
      </c>
      <c r="E5" s="19">
        <v>43787</v>
      </c>
      <c r="F5" s="19">
        <v>43910</v>
      </c>
      <c r="G5" s="19" t="s">
        <v>928</v>
      </c>
      <c r="H5" s="19"/>
      <c r="I5" s="20"/>
      <c r="J5" s="20">
        <v>43966</v>
      </c>
      <c r="K5" s="28" t="str">
        <f>IFERROR(VLOOKUP([1]!NeedsData[[#This Row],[Need Number]],[1]!Database[#Data],K$1,FALSE),"")</f>
        <v/>
      </c>
      <c r="L5" s="48" t="str">
        <f>IFERROR(VLOOKUP([1]!NeedsData[[#This Row],[Need Number]],[1]!Database[#Data],L$1,FALSE),"")</f>
        <v/>
      </c>
    </row>
    <row r="6" spans="1:12" ht="130.5" x14ac:dyDescent="0.35">
      <c r="A6" s="3" t="s">
        <v>6</v>
      </c>
      <c r="B6" s="4" t="str">
        <f t="shared" si="0"/>
        <v>ACE</v>
      </c>
      <c r="C6" s="4" t="s">
        <v>925</v>
      </c>
      <c r="D6" s="17">
        <v>44300</v>
      </c>
      <c r="E6" s="17"/>
      <c r="F6" s="17"/>
      <c r="G6" s="17"/>
      <c r="H6" s="17"/>
      <c r="I6" s="18"/>
      <c r="J6" s="18"/>
      <c r="K6" s="27" t="str">
        <f>IFERROR(VLOOKUP([1]!NeedsData[[#This Row],[Need Number]],[1]!Database[#Data],K$1,FALSE),"")</f>
        <v/>
      </c>
      <c r="L6" s="8" t="s">
        <v>1709</v>
      </c>
    </row>
    <row r="7" spans="1:12" x14ac:dyDescent="0.35">
      <c r="A7" s="3" t="s">
        <v>7</v>
      </c>
      <c r="B7" s="6" t="str">
        <f t="shared" si="0"/>
        <v>AEP</v>
      </c>
      <c r="C7" s="6" t="s">
        <v>929</v>
      </c>
      <c r="D7" s="19">
        <v>43433</v>
      </c>
      <c r="E7" s="19"/>
      <c r="F7" s="19"/>
      <c r="G7" s="19"/>
      <c r="H7" s="19"/>
      <c r="I7" s="20"/>
      <c r="J7" s="20"/>
      <c r="K7" s="28" t="str">
        <f>IFERROR(VLOOKUP([1]!NeedsData[[#This Row],[Need Number]],[1]!Database[#Data],K$1,FALSE),"")</f>
        <v/>
      </c>
      <c r="L7" s="48" t="str">
        <f>IFERROR(VLOOKUP([1]!NeedsData[[#This Row],[Need Number]],[1]!Database[#Data],L$1,FALSE),"")</f>
        <v/>
      </c>
    </row>
    <row r="8" spans="1:12" x14ac:dyDescent="0.35">
      <c r="A8" s="3" t="s">
        <v>8</v>
      </c>
      <c r="B8" s="4" t="str">
        <f t="shared" si="0"/>
        <v>AEP</v>
      </c>
      <c r="C8" s="4" t="s">
        <v>929</v>
      </c>
      <c r="D8" s="17">
        <v>43433</v>
      </c>
      <c r="E8" s="17">
        <v>43847</v>
      </c>
      <c r="F8" s="17">
        <v>43941</v>
      </c>
      <c r="G8" s="17" t="s">
        <v>930</v>
      </c>
      <c r="H8" s="17"/>
      <c r="I8" s="18"/>
      <c r="J8" s="18">
        <v>43966</v>
      </c>
      <c r="K8" s="27" t="str">
        <f>IFERROR(VLOOKUP([1]!NeedsData[[#This Row],[Need Number]],[1]!Database[#Data],K$1,FALSE),"")</f>
        <v/>
      </c>
      <c r="L8" s="36" t="str">
        <f>IFERROR(VLOOKUP([1]!NeedsData[[#This Row],[Need Number]],[1]!Database[#Data],L$1,FALSE),"")</f>
        <v/>
      </c>
    </row>
    <row r="9" spans="1:12" x14ac:dyDescent="0.35">
      <c r="A9" s="3" t="s">
        <v>9</v>
      </c>
      <c r="B9" s="6" t="str">
        <f t="shared" si="0"/>
        <v>AEP</v>
      </c>
      <c r="C9" s="6" t="s">
        <v>929</v>
      </c>
      <c r="D9" s="19">
        <v>43433</v>
      </c>
      <c r="E9" s="19">
        <v>44001</v>
      </c>
      <c r="F9" s="19">
        <v>44089</v>
      </c>
      <c r="G9" s="19" t="s">
        <v>931</v>
      </c>
      <c r="H9" s="19"/>
      <c r="I9" s="19"/>
      <c r="J9" s="19">
        <v>44089</v>
      </c>
      <c r="K9" s="28" t="str">
        <f>IFERROR(VLOOKUP([1]!NeedsData[[#This Row],[Need Number]],[1]!Database[#Data],K$1,FALSE),"")</f>
        <v/>
      </c>
      <c r="L9" s="48" t="str">
        <f>IFERROR(VLOOKUP([1]!NeedsData[[#This Row],[Need Number]],[1]!Database[#Data],L$1,FALSE),"")</f>
        <v/>
      </c>
    </row>
    <row r="10" spans="1:12" x14ac:dyDescent="0.35">
      <c r="A10" s="3" t="s">
        <v>10</v>
      </c>
      <c r="B10" s="4" t="str">
        <f t="shared" si="0"/>
        <v>AEP</v>
      </c>
      <c r="C10" s="4" t="s">
        <v>929</v>
      </c>
      <c r="D10" s="17">
        <v>43476</v>
      </c>
      <c r="E10" s="17">
        <v>43817</v>
      </c>
      <c r="F10" s="17">
        <v>43859</v>
      </c>
      <c r="G10" s="17" t="s">
        <v>932</v>
      </c>
      <c r="H10" s="17"/>
      <c r="I10" s="18"/>
      <c r="J10" s="18">
        <v>43966</v>
      </c>
      <c r="K10" s="27" t="str">
        <f>IFERROR(VLOOKUP([1]!NeedsData[[#This Row],[Need Number]],[1]!Database[#Data],K$1,FALSE),"")</f>
        <v/>
      </c>
      <c r="L10" s="36" t="str">
        <f>IFERROR(VLOOKUP([1]!NeedsData[[#This Row],[Need Number]],[1]!Database[#Data],L$1,FALSE),"")</f>
        <v/>
      </c>
    </row>
    <row r="11" spans="1:12" x14ac:dyDescent="0.35">
      <c r="A11" s="3" t="s">
        <v>11</v>
      </c>
      <c r="B11" s="6" t="str">
        <f t="shared" si="0"/>
        <v>AEP</v>
      </c>
      <c r="C11" s="6" t="s">
        <v>929</v>
      </c>
      <c r="D11" s="19">
        <v>43476</v>
      </c>
      <c r="E11" s="19">
        <v>43847</v>
      </c>
      <c r="F11" s="19">
        <v>43859</v>
      </c>
      <c r="G11" s="19" t="s">
        <v>933</v>
      </c>
      <c r="H11" s="19"/>
      <c r="I11" s="20"/>
      <c r="J11" s="20">
        <v>43966</v>
      </c>
      <c r="K11" s="28" t="str">
        <f>IFERROR(VLOOKUP([1]!NeedsData[[#This Row],[Need Number]],[1]!Database[#Data],K$1,FALSE),"")</f>
        <v/>
      </c>
      <c r="L11" s="48" t="str">
        <f>IFERROR(VLOOKUP([1]!NeedsData[[#This Row],[Need Number]],[1]!Database[#Data],L$1,FALSE),"")</f>
        <v/>
      </c>
    </row>
    <row r="12" spans="1:12" x14ac:dyDescent="0.35">
      <c r="A12" s="3" t="s">
        <v>12</v>
      </c>
      <c r="B12" s="4" t="str">
        <f t="shared" si="0"/>
        <v>AEP</v>
      </c>
      <c r="C12" s="4" t="s">
        <v>929</v>
      </c>
      <c r="D12" s="17">
        <v>43476</v>
      </c>
      <c r="E12" s="17">
        <v>44183</v>
      </c>
      <c r="F12" s="17">
        <v>44295</v>
      </c>
      <c r="G12" s="17" t="s">
        <v>934</v>
      </c>
      <c r="H12" s="17"/>
      <c r="I12" s="18"/>
      <c r="J12" s="18">
        <v>44294</v>
      </c>
      <c r="K12" s="27" t="str">
        <f>IFERROR(VLOOKUP([1]!NeedsData[[#This Row],[Need Number]],[1]!Database[#Data],K$1,FALSE),"")</f>
        <v/>
      </c>
      <c r="L12" s="8" t="str">
        <f>IFERROR(VLOOKUP([1]!NeedsData[[#This Row],[Need Number]],[1]!Database[#Data],L$1,FALSE),"")</f>
        <v/>
      </c>
    </row>
    <row r="13" spans="1:12" x14ac:dyDescent="0.35">
      <c r="A13" s="3" t="s">
        <v>13</v>
      </c>
      <c r="B13" s="6" t="str">
        <f t="shared" si="0"/>
        <v>AEP</v>
      </c>
      <c r="C13" s="6" t="s">
        <v>929</v>
      </c>
      <c r="D13" s="19">
        <v>43476</v>
      </c>
      <c r="E13" s="19">
        <v>44029</v>
      </c>
      <c r="F13" s="19">
        <v>44125</v>
      </c>
      <c r="G13" s="19" t="s">
        <v>935</v>
      </c>
      <c r="H13" s="19"/>
      <c r="I13" s="19"/>
      <c r="J13" s="19">
        <v>44125</v>
      </c>
      <c r="K13" s="28" t="s">
        <v>1341</v>
      </c>
      <c r="L13" s="48" t="str">
        <f>IFERROR(VLOOKUP([1]!NeedsData[[#This Row],[Need Number]],[1]!Database[#Data],L$1,FALSE),"")</f>
        <v/>
      </c>
    </row>
    <row r="14" spans="1:12" x14ac:dyDescent="0.35">
      <c r="A14" s="3" t="s">
        <v>14</v>
      </c>
      <c r="B14" s="4" t="str">
        <f t="shared" si="0"/>
        <v>AEP</v>
      </c>
      <c r="C14" s="4" t="s">
        <v>929</v>
      </c>
      <c r="D14" s="17">
        <v>43476</v>
      </c>
      <c r="E14" s="17">
        <v>43817</v>
      </c>
      <c r="F14" s="17">
        <v>43859</v>
      </c>
      <c r="G14" s="17" t="s">
        <v>936</v>
      </c>
      <c r="H14" s="17"/>
      <c r="I14" s="18"/>
      <c r="J14" s="18">
        <v>43966</v>
      </c>
      <c r="K14" s="27" t="str">
        <f>IFERROR(VLOOKUP([1]!NeedsData[[#This Row],[Need Number]],[1]!Database[#Data],K$1,FALSE),"")</f>
        <v/>
      </c>
      <c r="L14" s="36" t="str">
        <f>IFERROR(VLOOKUP([1]!NeedsData[[#This Row],[Need Number]],[1]!Database[#Data],L$1,FALSE),"")</f>
        <v/>
      </c>
    </row>
    <row r="15" spans="1:12" x14ac:dyDescent="0.35">
      <c r="A15" s="3" t="s">
        <v>15</v>
      </c>
      <c r="B15" s="6" t="str">
        <f t="shared" si="0"/>
        <v>AEP</v>
      </c>
      <c r="C15" s="6" t="s">
        <v>929</v>
      </c>
      <c r="D15" s="19">
        <v>43476</v>
      </c>
      <c r="E15" s="19">
        <v>43847</v>
      </c>
      <c r="F15" s="19">
        <v>43859</v>
      </c>
      <c r="G15" s="19" t="s">
        <v>933</v>
      </c>
      <c r="H15" s="19"/>
      <c r="I15" s="20"/>
      <c r="J15" s="20">
        <v>43966</v>
      </c>
      <c r="K15" s="28" t="str">
        <f>IFERROR(VLOOKUP([1]!NeedsData[[#This Row],[Need Number]],[1]!Database[#Data],K$1,FALSE),"")</f>
        <v/>
      </c>
      <c r="L15" s="48" t="str">
        <f>IFERROR(VLOOKUP([1]!NeedsData[[#This Row],[Need Number]],[1]!Database[#Data],L$1,FALSE),"")</f>
        <v/>
      </c>
    </row>
    <row r="16" spans="1:12" x14ac:dyDescent="0.35">
      <c r="A16" s="3" t="s">
        <v>16</v>
      </c>
      <c r="B16" s="4" t="str">
        <f t="shared" si="0"/>
        <v>AEP</v>
      </c>
      <c r="C16" s="4" t="s">
        <v>929</v>
      </c>
      <c r="D16" s="17">
        <v>43433</v>
      </c>
      <c r="E16" s="17"/>
      <c r="F16" s="17"/>
      <c r="G16" s="17"/>
      <c r="H16" s="17"/>
      <c r="I16" s="18"/>
      <c r="J16" s="18"/>
      <c r="K16" s="27" t="str">
        <f>IFERROR(VLOOKUP([1]!NeedsData[[#This Row],[Need Number]],[1]!Database[#Data],K$1,FALSE),"")</f>
        <v/>
      </c>
      <c r="L16" s="36" t="str">
        <f>IFERROR(VLOOKUP([1]!NeedsData[[#This Row],[Need Number]],[1]!Database[#Data],L$1,FALSE),"")</f>
        <v/>
      </c>
    </row>
    <row r="17" spans="1:12" x14ac:dyDescent="0.35">
      <c r="A17" s="3" t="s">
        <v>17</v>
      </c>
      <c r="B17" s="6" t="str">
        <f t="shared" si="0"/>
        <v>AEP</v>
      </c>
      <c r="C17" s="6" t="s">
        <v>929</v>
      </c>
      <c r="D17" s="19">
        <v>43433</v>
      </c>
      <c r="E17" s="19"/>
      <c r="F17" s="19"/>
      <c r="G17" s="19"/>
      <c r="H17" s="19"/>
      <c r="I17" s="20"/>
      <c r="J17" s="20"/>
      <c r="K17" s="28" t="str">
        <f>IFERROR(VLOOKUP([1]!NeedsData[[#This Row],[Need Number]],[1]!Database[#Data],K$1,FALSE),"")</f>
        <v/>
      </c>
      <c r="L17" s="48" t="str">
        <f>IFERROR(VLOOKUP([1]!NeedsData[[#This Row],[Need Number]],[1]!Database[#Data],L$1,FALSE),"")</f>
        <v/>
      </c>
    </row>
    <row r="18" spans="1:12" ht="409.5" x14ac:dyDescent="0.35">
      <c r="A18" s="3" t="s">
        <v>18</v>
      </c>
      <c r="B18" s="4" t="str">
        <f t="shared" si="0"/>
        <v>AEP</v>
      </c>
      <c r="C18" s="4" t="s">
        <v>929</v>
      </c>
      <c r="D18" s="18">
        <v>43476</v>
      </c>
      <c r="E18" s="17">
        <v>43909</v>
      </c>
      <c r="F18" s="17">
        <v>43962</v>
      </c>
      <c r="G18" s="17" t="s">
        <v>937</v>
      </c>
      <c r="H18" s="17"/>
      <c r="I18" s="18"/>
      <c r="J18" s="18">
        <v>43966</v>
      </c>
      <c r="K18" s="27" t="s">
        <v>1342</v>
      </c>
      <c r="L18" s="45" t="s">
        <v>1710</v>
      </c>
    </row>
    <row r="19" spans="1:12" x14ac:dyDescent="0.35">
      <c r="A19" s="3" t="s">
        <v>19</v>
      </c>
      <c r="B19" s="6" t="str">
        <f t="shared" si="0"/>
        <v>AEP</v>
      </c>
      <c r="C19" s="6" t="s">
        <v>929</v>
      </c>
      <c r="D19" s="19" t="s">
        <v>938</v>
      </c>
      <c r="E19" s="19"/>
      <c r="F19" s="19"/>
      <c r="G19" s="19"/>
      <c r="H19" s="19"/>
      <c r="I19" s="20"/>
      <c r="J19" s="20"/>
      <c r="K19" s="28" t="str">
        <f>IFERROR(VLOOKUP([1]!NeedsData[[#This Row],[Need Number]],[1]!Database[#Data],K$1,FALSE),"")</f>
        <v/>
      </c>
      <c r="L19" s="48" t="str">
        <f>IFERROR(VLOOKUP([1]!NeedsData[[#This Row],[Need Number]],[1]!Database[#Data],L$1,FALSE),"")</f>
        <v/>
      </c>
    </row>
    <row r="20" spans="1:12" x14ac:dyDescent="0.35">
      <c r="A20" s="3" t="s">
        <v>20</v>
      </c>
      <c r="B20" s="4" t="str">
        <f t="shared" si="0"/>
        <v>AEP</v>
      </c>
      <c r="C20" s="4" t="s">
        <v>929</v>
      </c>
      <c r="D20" s="17">
        <v>43399</v>
      </c>
      <c r="E20" s="17">
        <v>43817</v>
      </c>
      <c r="F20" s="17">
        <v>43859</v>
      </c>
      <c r="G20" s="17" t="s">
        <v>939</v>
      </c>
      <c r="H20" s="17"/>
      <c r="I20" s="18"/>
      <c r="J20" s="18">
        <v>43966</v>
      </c>
      <c r="K20" s="27" t="str">
        <f>IFERROR(VLOOKUP([1]!NeedsData[[#This Row],[Need Number]],[1]!Database[#Data],K$1,FALSE),"")</f>
        <v/>
      </c>
      <c r="L20" s="36" t="str">
        <f>IFERROR(VLOOKUP([1]!NeedsData[[#This Row],[Need Number]],[1]!Database[#Data],L$1,FALSE),"")</f>
        <v/>
      </c>
    </row>
    <row r="21" spans="1:12" x14ac:dyDescent="0.35">
      <c r="A21" s="3" t="s">
        <v>21</v>
      </c>
      <c r="B21" s="6" t="str">
        <f t="shared" si="0"/>
        <v>AEP</v>
      </c>
      <c r="C21" s="6" t="s">
        <v>929</v>
      </c>
      <c r="D21" s="19" t="s">
        <v>938</v>
      </c>
      <c r="E21" s="19"/>
      <c r="F21" s="19"/>
      <c r="G21" s="19"/>
      <c r="H21" s="19"/>
      <c r="I21" s="20"/>
      <c r="J21" s="20"/>
      <c r="K21" s="28" t="str">
        <f>IFERROR(VLOOKUP([1]!NeedsData[[#This Row],[Need Number]],[1]!Database[#Data],K$1,FALSE),"")</f>
        <v/>
      </c>
      <c r="L21" s="48" t="str">
        <f>IFERROR(VLOOKUP([1]!NeedsData[[#This Row],[Need Number]],[1]!Database[#Data],L$1,FALSE),"")</f>
        <v/>
      </c>
    </row>
    <row r="22" spans="1:12" x14ac:dyDescent="0.35">
      <c r="A22" s="3" t="s">
        <v>22</v>
      </c>
      <c r="B22" s="4" t="str">
        <f t="shared" si="0"/>
        <v>AEP</v>
      </c>
      <c r="C22" s="4" t="s">
        <v>929</v>
      </c>
      <c r="D22" s="17" t="s">
        <v>938</v>
      </c>
      <c r="E22" s="17"/>
      <c r="F22" s="17"/>
      <c r="G22" s="17"/>
      <c r="H22" s="17"/>
      <c r="I22" s="18"/>
      <c r="J22" s="18"/>
      <c r="K22" s="27" t="str">
        <f>IFERROR(VLOOKUP([1]!NeedsData[[#This Row],[Need Number]],[1]!Database[#Data],K$1,FALSE),"")</f>
        <v/>
      </c>
      <c r="L22" s="36" t="str">
        <f>IFERROR(VLOOKUP([1]!NeedsData[[#This Row],[Need Number]],[1]!Database[#Data],L$1,FALSE),"")</f>
        <v/>
      </c>
    </row>
    <row r="23" spans="1:12" x14ac:dyDescent="0.35">
      <c r="A23" s="3" t="s">
        <v>23</v>
      </c>
      <c r="B23" s="6" t="str">
        <f t="shared" si="0"/>
        <v>AEP</v>
      </c>
      <c r="C23" s="6" t="s">
        <v>929</v>
      </c>
      <c r="D23" s="19" t="s">
        <v>938</v>
      </c>
      <c r="E23" s="19"/>
      <c r="F23" s="19"/>
      <c r="G23" s="19"/>
      <c r="H23" s="19"/>
      <c r="I23" s="20"/>
      <c r="J23" s="20"/>
      <c r="K23" s="28" t="str">
        <f>IFERROR(VLOOKUP([1]!NeedsData[[#This Row],[Need Number]],[1]!Database[#Data],K$1,FALSE),"")</f>
        <v/>
      </c>
      <c r="L23" s="48" t="str">
        <f>IFERROR(VLOOKUP([1]!NeedsData[[#This Row],[Need Number]],[1]!Database[#Data],L$1,FALSE),"")</f>
        <v/>
      </c>
    </row>
    <row r="24" spans="1:12" x14ac:dyDescent="0.35">
      <c r="A24" s="3" t="s">
        <v>24</v>
      </c>
      <c r="B24" s="4" t="str">
        <f t="shared" si="0"/>
        <v>AEP</v>
      </c>
      <c r="C24" s="4" t="s">
        <v>929</v>
      </c>
      <c r="D24" s="17" t="s">
        <v>938</v>
      </c>
      <c r="E24" s="17"/>
      <c r="F24" s="17"/>
      <c r="G24" s="17"/>
      <c r="H24" s="17"/>
      <c r="I24" s="18"/>
      <c r="J24" s="18"/>
      <c r="K24" s="27" t="str">
        <f>IFERROR(VLOOKUP([1]!NeedsData[[#This Row],[Need Number]],[1]!Database[#Data],K$1,FALSE),"")</f>
        <v/>
      </c>
      <c r="L24" s="36" t="str">
        <f>IFERROR(VLOOKUP([1]!NeedsData[[#This Row],[Need Number]],[1]!Database[#Data],L$1,FALSE),"")</f>
        <v/>
      </c>
    </row>
    <row r="25" spans="1:12" x14ac:dyDescent="0.35">
      <c r="A25" s="3" t="s">
        <v>25</v>
      </c>
      <c r="B25" s="6" t="str">
        <f t="shared" si="0"/>
        <v>AEP</v>
      </c>
      <c r="C25" s="6" t="s">
        <v>929</v>
      </c>
      <c r="D25" s="19" t="s">
        <v>938</v>
      </c>
      <c r="E25" s="19"/>
      <c r="F25" s="19"/>
      <c r="G25" s="19"/>
      <c r="H25" s="19"/>
      <c r="I25" s="20"/>
      <c r="J25" s="20"/>
      <c r="K25" s="28" t="str">
        <f>IFERROR(VLOOKUP([1]!NeedsData[[#This Row],[Need Number]],[1]!Database[#Data],K$1,FALSE),"")</f>
        <v/>
      </c>
      <c r="L25" s="48" t="str">
        <f>IFERROR(VLOOKUP([1]!NeedsData[[#This Row],[Need Number]],[1]!Database[#Data],L$1,FALSE),"")</f>
        <v/>
      </c>
    </row>
    <row r="26" spans="1:12" ht="261" x14ac:dyDescent="0.35">
      <c r="A26" s="3" t="s">
        <v>26</v>
      </c>
      <c r="B26" s="4" t="str">
        <f t="shared" si="0"/>
        <v>AEP</v>
      </c>
      <c r="C26" s="4" t="s">
        <v>929</v>
      </c>
      <c r="D26" s="17">
        <v>43399</v>
      </c>
      <c r="E26" s="17">
        <v>44085</v>
      </c>
      <c r="F26" s="17">
        <v>44209</v>
      </c>
      <c r="G26" s="17" t="s">
        <v>940</v>
      </c>
      <c r="H26" s="17"/>
      <c r="I26" s="18"/>
      <c r="J26" s="18">
        <v>44207</v>
      </c>
      <c r="K26" s="27" t="s">
        <v>1343</v>
      </c>
      <c r="L26" s="36" t="s">
        <v>1711</v>
      </c>
    </row>
    <row r="27" spans="1:12" x14ac:dyDescent="0.35">
      <c r="A27" s="3" t="s">
        <v>27</v>
      </c>
      <c r="B27" s="6" t="str">
        <f t="shared" si="0"/>
        <v>AEP</v>
      </c>
      <c r="C27" s="6" t="s">
        <v>929</v>
      </c>
      <c r="D27" s="19" t="s">
        <v>938</v>
      </c>
      <c r="E27" s="19"/>
      <c r="F27" s="19"/>
      <c r="G27" s="19"/>
      <c r="H27" s="19"/>
      <c r="I27" s="20"/>
      <c r="J27" s="20"/>
      <c r="K27" s="28" t="str">
        <f>IFERROR(VLOOKUP([1]!NeedsData[[#This Row],[Need Number]],[1]!Database[#Data],K$1,FALSE),"")</f>
        <v/>
      </c>
      <c r="L27" s="48" t="str">
        <f>IFERROR(VLOOKUP([1]!NeedsData[[#This Row],[Need Number]],[1]!Database[#Data],L$1,FALSE),"")</f>
        <v/>
      </c>
    </row>
    <row r="28" spans="1:12" x14ac:dyDescent="0.35">
      <c r="A28" s="3" t="s">
        <v>28</v>
      </c>
      <c r="B28" s="4" t="str">
        <f t="shared" si="0"/>
        <v>AEP</v>
      </c>
      <c r="C28" s="4" t="s">
        <v>929</v>
      </c>
      <c r="D28" s="17" t="s">
        <v>938</v>
      </c>
      <c r="E28" s="17"/>
      <c r="F28" s="17"/>
      <c r="G28" s="17"/>
      <c r="H28" s="17"/>
      <c r="I28" s="18"/>
      <c r="J28" s="18"/>
      <c r="K28" s="27" t="str">
        <f>IFERROR(VLOOKUP([1]!NeedsData[[#This Row],[Need Number]],[1]!Database[#Data],K$1,FALSE),"")</f>
        <v/>
      </c>
      <c r="L28" s="36" t="str">
        <f>IFERROR(VLOOKUP([1]!NeedsData[[#This Row],[Need Number]],[1]!Database[#Data],L$1,FALSE),"")</f>
        <v/>
      </c>
    </row>
    <row r="29" spans="1:12" ht="116" x14ac:dyDescent="0.35">
      <c r="A29" s="3" t="s">
        <v>29</v>
      </c>
      <c r="B29" s="6" t="str">
        <f t="shared" si="0"/>
        <v>AEP</v>
      </c>
      <c r="C29" s="6" t="s">
        <v>929</v>
      </c>
      <c r="D29" s="19">
        <v>43475</v>
      </c>
      <c r="E29" s="19">
        <v>44393</v>
      </c>
      <c r="F29" s="19">
        <v>44441</v>
      </c>
      <c r="G29" s="19" t="s">
        <v>941</v>
      </c>
      <c r="H29" s="19"/>
      <c r="I29" s="20"/>
      <c r="J29" s="20">
        <v>44440</v>
      </c>
      <c r="K29" s="28" t="s">
        <v>1344</v>
      </c>
      <c r="L29" s="47" t="s">
        <v>1712</v>
      </c>
    </row>
    <row r="30" spans="1:12" x14ac:dyDescent="0.35">
      <c r="A30" s="3" t="s">
        <v>30</v>
      </c>
      <c r="B30" s="4" t="str">
        <f t="shared" si="0"/>
        <v>AEP</v>
      </c>
      <c r="C30" s="4" t="s">
        <v>929</v>
      </c>
      <c r="D30" s="17">
        <v>43476</v>
      </c>
      <c r="E30" s="17">
        <v>44424</v>
      </c>
      <c r="F30" s="17"/>
      <c r="G30" s="17" t="s">
        <v>942</v>
      </c>
      <c r="H30" s="17"/>
      <c r="I30" s="18"/>
      <c r="J30" s="18"/>
      <c r="K30" s="27" t="str">
        <f>IFERROR(VLOOKUP([1]!NeedsData[[#This Row],[Need Number]],[1]!Database[#Data],K$1,FALSE),"")</f>
        <v/>
      </c>
      <c r="L30" s="36" t="str">
        <f>IFERROR(VLOOKUP([1]!NeedsData[[#This Row],[Need Number]],[1]!Database[#Data],L$1,FALSE),"")</f>
        <v/>
      </c>
    </row>
    <row r="31" spans="1:12" ht="72.5" x14ac:dyDescent="0.35">
      <c r="A31" s="3" t="s">
        <v>31</v>
      </c>
      <c r="B31" s="6" t="str">
        <f t="shared" si="0"/>
        <v>AEP</v>
      </c>
      <c r="C31" s="6" t="s">
        <v>929</v>
      </c>
      <c r="D31" s="19">
        <v>43455</v>
      </c>
      <c r="E31" s="19">
        <v>44393</v>
      </c>
      <c r="F31" s="19">
        <v>44441</v>
      </c>
      <c r="G31" s="19" t="s">
        <v>941</v>
      </c>
      <c r="H31" s="19"/>
      <c r="I31" s="20"/>
      <c r="J31" s="20">
        <v>44440</v>
      </c>
      <c r="K31" s="28" t="s">
        <v>1344</v>
      </c>
      <c r="L31" s="47" t="s">
        <v>1713</v>
      </c>
    </row>
    <row r="32" spans="1:12" x14ac:dyDescent="0.35">
      <c r="A32" s="3" t="s">
        <v>32</v>
      </c>
      <c r="B32" s="4" t="str">
        <f t="shared" si="0"/>
        <v>AEP</v>
      </c>
      <c r="C32" s="4" t="s">
        <v>929</v>
      </c>
      <c r="D32" s="17">
        <v>43476</v>
      </c>
      <c r="E32" s="17">
        <v>44393</v>
      </c>
      <c r="F32" s="17">
        <v>44441</v>
      </c>
      <c r="G32" s="17" t="s">
        <v>941</v>
      </c>
      <c r="H32" s="17"/>
      <c r="I32" s="18"/>
      <c r="J32" s="18">
        <v>44440</v>
      </c>
      <c r="K32" s="27" t="str">
        <f>IFERROR(VLOOKUP([1]!NeedsData[[#This Row],[Need Number]],[1]!Database[#Data],K$1,FALSE),"")</f>
        <v/>
      </c>
      <c r="L32" s="36" t="str">
        <f>IFERROR(VLOOKUP([1]!NeedsData[[#This Row],[Need Number]],[1]!Database[#Data],L$1,FALSE),"")</f>
        <v/>
      </c>
    </row>
    <row r="33" spans="1:12" x14ac:dyDescent="0.35">
      <c r="A33" s="3" t="s">
        <v>33</v>
      </c>
      <c r="B33" s="6" t="str">
        <f t="shared" si="0"/>
        <v>AEP</v>
      </c>
      <c r="C33" s="6" t="s">
        <v>929</v>
      </c>
      <c r="D33" s="19">
        <v>43476</v>
      </c>
      <c r="E33" s="19"/>
      <c r="F33" s="19"/>
      <c r="G33" s="19"/>
      <c r="H33" s="19"/>
      <c r="I33" s="20"/>
      <c r="J33" s="20"/>
      <c r="K33" s="28" t="str">
        <f>IFERROR(VLOOKUP([1]!NeedsData[[#This Row],[Need Number]],[1]!Database[#Data],K$1,FALSE),"")</f>
        <v/>
      </c>
      <c r="L33" s="48" t="str">
        <f>IFERROR(VLOOKUP([1]!NeedsData[[#This Row],[Need Number]],[1]!Database[#Data],L$1,FALSE),"")</f>
        <v/>
      </c>
    </row>
    <row r="34" spans="1:12" x14ac:dyDescent="0.35">
      <c r="A34" s="3" t="s">
        <v>34</v>
      </c>
      <c r="B34" s="4" t="str">
        <f t="shared" si="0"/>
        <v>AEP</v>
      </c>
      <c r="C34" s="4" t="s">
        <v>929</v>
      </c>
      <c r="D34" s="17">
        <v>43476</v>
      </c>
      <c r="E34" s="17"/>
      <c r="F34" s="17"/>
      <c r="G34" s="17"/>
      <c r="H34" s="17"/>
      <c r="I34" s="18"/>
      <c r="J34" s="18"/>
      <c r="K34" s="27" t="str">
        <f>IFERROR(VLOOKUP([1]!NeedsData[[#This Row],[Need Number]],[1]!Database[#Data],K$1,FALSE),"")</f>
        <v/>
      </c>
      <c r="L34" s="36" t="str">
        <f>IFERROR(VLOOKUP([1]!NeedsData[[#This Row],[Need Number]],[1]!Database[#Data],L$1,FALSE),"")</f>
        <v/>
      </c>
    </row>
    <row r="35" spans="1:12" x14ac:dyDescent="0.35">
      <c r="A35" s="3" t="s">
        <v>35</v>
      </c>
      <c r="B35" s="6" t="str">
        <f t="shared" si="0"/>
        <v>AEP</v>
      </c>
      <c r="C35" s="6" t="s">
        <v>929</v>
      </c>
      <c r="D35" s="19">
        <v>43399</v>
      </c>
      <c r="E35" s="19">
        <v>43791</v>
      </c>
      <c r="F35" s="19">
        <v>43859</v>
      </c>
      <c r="G35" s="19" t="s">
        <v>943</v>
      </c>
      <c r="H35" s="19"/>
      <c r="I35" s="20"/>
      <c r="J35" s="20">
        <v>43966</v>
      </c>
      <c r="K35" s="28" t="str">
        <f>IFERROR(VLOOKUP([1]!NeedsData[[#This Row],[Need Number]],[1]!Database[#Data],K$1,FALSE),"")</f>
        <v/>
      </c>
      <c r="L35" s="48" t="str">
        <f>IFERROR(VLOOKUP([1]!NeedsData[[#This Row],[Need Number]],[1]!Database[#Data],L$1,FALSE),"")</f>
        <v/>
      </c>
    </row>
    <row r="36" spans="1:12" ht="159.5" x14ac:dyDescent="0.35">
      <c r="A36" s="3" t="s">
        <v>36</v>
      </c>
      <c r="B36" s="4" t="str">
        <f t="shared" si="0"/>
        <v>AEP</v>
      </c>
      <c r="C36" s="4" t="s">
        <v>929</v>
      </c>
      <c r="D36" s="17">
        <v>43399</v>
      </c>
      <c r="E36" s="17">
        <v>43900</v>
      </c>
      <c r="F36" s="17">
        <v>43962</v>
      </c>
      <c r="G36" s="17" t="s">
        <v>944</v>
      </c>
      <c r="H36" s="17"/>
      <c r="I36" s="18"/>
      <c r="J36" s="18">
        <v>43966</v>
      </c>
      <c r="K36" s="27" t="s">
        <v>1345</v>
      </c>
      <c r="L36" s="36" t="s">
        <v>1714</v>
      </c>
    </row>
    <row r="37" spans="1:12" x14ac:dyDescent="0.35">
      <c r="A37" s="3" t="s">
        <v>37</v>
      </c>
      <c r="B37" s="6" t="str">
        <f t="shared" si="0"/>
        <v>AEP</v>
      </c>
      <c r="C37" s="6" t="s">
        <v>929</v>
      </c>
      <c r="D37" s="19">
        <v>43399</v>
      </c>
      <c r="E37" s="19"/>
      <c r="F37" s="19"/>
      <c r="G37" s="19"/>
      <c r="H37" s="19"/>
      <c r="I37" s="20"/>
      <c r="J37" s="20"/>
      <c r="K37" s="28" t="str">
        <f>IFERROR(VLOOKUP([1]!NeedsData[[#This Row],[Need Number]],[1]!Database[#Data],K$1,FALSE),"")</f>
        <v/>
      </c>
      <c r="L37" s="48" t="str">
        <f>IFERROR(VLOOKUP([1]!NeedsData[[#This Row],[Need Number]],[1]!Database[#Data],L$1,FALSE),"")</f>
        <v/>
      </c>
    </row>
    <row r="38" spans="1:12" x14ac:dyDescent="0.35">
      <c r="A38" s="3" t="s">
        <v>38</v>
      </c>
      <c r="B38" s="4" t="str">
        <f t="shared" si="0"/>
        <v>AEP</v>
      </c>
      <c r="C38" s="4" t="s">
        <v>929</v>
      </c>
      <c r="D38" s="17">
        <v>43399</v>
      </c>
      <c r="E38" s="17"/>
      <c r="F38" s="17"/>
      <c r="G38" s="17"/>
      <c r="H38" s="17"/>
      <c r="I38" s="18"/>
      <c r="J38" s="18"/>
      <c r="K38" s="27" t="str">
        <f>IFERROR(VLOOKUP([1]!NeedsData[[#This Row],[Need Number]],[1]!Database[#Data],K$1,FALSE),"")</f>
        <v/>
      </c>
      <c r="L38" s="36" t="str">
        <f>IFERROR(VLOOKUP([1]!NeedsData[[#This Row],[Need Number]],[1]!Database[#Data],L$1,FALSE),"")</f>
        <v/>
      </c>
    </row>
    <row r="39" spans="1:12" x14ac:dyDescent="0.35">
      <c r="A39" s="3" t="s">
        <v>39</v>
      </c>
      <c r="B39" s="6" t="str">
        <f t="shared" si="0"/>
        <v>AEP</v>
      </c>
      <c r="C39" s="6" t="s">
        <v>929</v>
      </c>
      <c r="D39" s="19">
        <v>43399</v>
      </c>
      <c r="E39" s="19">
        <v>43791</v>
      </c>
      <c r="F39" s="19">
        <v>43859</v>
      </c>
      <c r="G39" s="19" t="s">
        <v>945</v>
      </c>
      <c r="H39" s="19"/>
      <c r="I39" s="20"/>
      <c r="J39" s="20">
        <v>43966</v>
      </c>
      <c r="K39" s="28" t="str">
        <f>IFERROR(VLOOKUP([1]!NeedsData[[#This Row],[Need Number]],[1]!Database[#Data],K$1,FALSE),"")</f>
        <v/>
      </c>
      <c r="L39" s="48" t="str">
        <f>IFERROR(VLOOKUP([1]!NeedsData[[#This Row],[Need Number]],[1]!Database[#Data],L$1,FALSE),"")</f>
        <v/>
      </c>
    </row>
    <row r="40" spans="1:12" x14ac:dyDescent="0.35">
      <c r="A40" s="3" t="s">
        <v>40</v>
      </c>
      <c r="B40" s="4" t="str">
        <f t="shared" si="0"/>
        <v>AEP</v>
      </c>
      <c r="C40" s="4" t="s">
        <v>929</v>
      </c>
      <c r="D40" s="17">
        <v>43399</v>
      </c>
      <c r="E40" s="17">
        <v>43882</v>
      </c>
      <c r="F40" s="17">
        <v>43931</v>
      </c>
      <c r="G40" s="17" t="s">
        <v>946</v>
      </c>
      <c r="H40" s="17"/>
      <c r="I40" s="18"/>
      <c r="J40" s="18">
        <v>43966</v>
      </c>
      <c r="K40" s="27" t="str">
        <f>IFERROR(VLOOKUP([1]!NeedsData[[#This Row],[Need Number]],[1]!Database[#Data],K$1,FALSE),"")</f>
        <v/>
      </c>
      <c r="L40" s="36" t="str">
        <f>IFERROR(VLOOKUP([1]!NeedsData[[#This Row],[Need Number]],[1]!Database[#Data],L$1,FALSE),"")</f>
        <v/>
      </c>
    </row>
    <row r="41" spans="1:12" ht="409.5" x14ac:dyDescent="0.35">
      <c r="A41" s="3" t="s">
        <v>41</v>
      </c>
      <c r="B41" s="6" t="str">
        <f t="shared" si="0"/>
        <v>AEP</v>
      </c>
      <c r="C41" s="6" t="s">
        <v>929</v>
      </c>
      <c r="D41" s="19">
        <v>43399</v>
      </c>
      <c r="E41" s="19">
        <v>44085</v>
      </c>
      <c r="F41" s="19">
        <v>44209</v>
      </c>
      <c r="G41" s="19" t="s">
        <v>947</v>
      </c>
      <c r="H41" s="19"/>
      <c r="I41" s="20"/>
      <c r="J41" s="20">
        <v>44207</v>
      </c>
      <c r="K41" s="28" t="s">
        <v>1346</v>
      </c>
      <c r="L41" s="48" t="s">
        <v>1715</v>
      </c>
    </row>
    <row r="42" spans="1:12" x14ac:dyDescent="0.35">
      <c r="A42" s="3" t="s">
        <v>42</v>
      </c>
      <c r="B42" s="4" t="str">
        <f t="shared" si="0"/>
        <v>AEP</v>
      </c>
      <c r="C42" s="4" t="s">
        <v>929</v>
      </c>
      <c r="D42" s="17">
        <v>43399</v>
      </c>
      <c r="E42" s="17">
        <v>43817</v>
      </c>
      <c r="F42" s="17">
        <v>43859</v>
      </c>
      <c r="G42" s="17" t="s">
        <v>948</v>
      </c>
      <c r="H42" s="17"/>
      <c r="I42" s="18"/>
      <c r="J42" s="18">
        <v>43966</v>
      </c>
      <c r="K42" s="27" t="str">
        <f>IFERROR(VLOOKUP([1]!NeedsData[[#This Row],[Need Number]],[1]!Database[#Data],K$1,FALSE),"")</f>
        <v/>
      </c>
      <c r="L42" s="36" t="str">
        <f>IFERROR(VLOOKUP([1]!NeedsData[[#This Row],[Need Number]],[1]!Database[#Data],L$1,FALSE),"")</f>
        <v/>
      </c>
    </row>
    <row r="43" spans="1:12" x14ac:dyDescent="0.35">
      <c r="A43" s="3" t="s">
        <v>43</v>
      </c>
      <c r="B43" s="6" t="str">
        <f t="shared" si="0"/>
        <v>AEP</v>
      </c>
      <c r="C43" s="6" t="s">
        <v>929</v>
      </c>
      <c r="D43" s="19">
        <v>43399</v>
      </c>
      <c r="E43" s="19">
        <v>44155</v>
      </c>
      <c r="F43" s="19">
        <v>44295</v>
      </c>
      <c r="G43" s="19" t="s">
        <v>949</v>
      </c>
      <c r="H43" s="19"/>
      <c r="I43" s="20"/>
      <c r="J43" s="20">
        <v>44294</v>
      </c>
      <c r="K43" s="28" t="s">
        <v>1347</v>
      </c>
      <c r="L43" s="48" t="str">
        <f>IFERROR(VLOOKUP([1]!NeedsData[[#This Row],[Need Number]],[1]!Database[#Data],L$1,FALSE),"")</f>
        <v/>
      </c>
    </row>
    <row r="44" spans="1:12" x14ac:dyDescent="0.35">
      <c r="A44" s="3" t="s">
        <v>44</v>
      </c>
      <c r="B44" s="4" t="str">
        <f t="shared" si="0"/>
        <v>AEP</v>
      </c>
      <c r="C44" s="4" t="s">
        <v>929</v>
      </c>
      <c r="D44" s="17">
        <v>43399</v>
      </c>
      <c r="E44" s="17">
        <v>43791</v>
      </c>
      <c r="F44" s="17">
        <v>43859</v>
      </c>
      <c r="G44" s="17" t="s">
        <v>950</v>
      </c>
      <c r="H44" s="17"/>
      <c r="I44" s="18"/>
      <c r="J44" s="18">
        <v>43966</v>
      </c>
      <c r="K44" s="27" t="str">
        <f>IFERROR(VLOOKUP([1]!NeedsData[[#This Row],[Need Number]],[1]!Database[#Data],K$1,FALSE),"")</f>
        <v/>
      </c>
      <c r="L44" s="36" t="str">
        <f>IFERROR(VLOOKUP([1]!NeedsData[[#This Row],[Need Number]],[1]!Database[#Data],L$1,FALSE),"")</f>
        <v/>
      </c>
    </row>
    <row r="45" spans="1:12" x14ac:dyDescent="0.35">
      <c r="A45" s="3" t="s">
        <v>45</v>
      </c>
      <c r="B45" s="6" t="str">
        <f t="shared" si="0"/>
        <v>AEP</v>
      </c>
      <c r="C45" s="6" t="s">
        <v>929</v>
      </c>
      <c r="D45" s="19">
        <v>43399</v>
      </c>
      <c r="E45" s="19">
        <v>43909</v>
      </c>
      <c r="F45" s="19">
        <v>43962</v>
      </c>
      <c r="G45" s="19" t="s">
        <v>951</v>
      </c>
      <c r="H45" s="19"/>
      <c r="I45" s="20"/>
      <c r="J45" s="20">
        <v>43966</v>
      </c>
      <c r="K45" s="28" t="s">
        <v>1348</v>
      </c>
      <c r="L45" s="48" t="str">
        <f>IFERROR(VLOOKUP([1]!NeedsData[[#This Row],[Need Number]],[1]!Database[#Data],L$1,FALSE),"")</f>
        <v/>
      </c>
    </row>
    <row r="46" spans="1:12" x14ac:dyDescent="0.35">
      <c r="A46" s="3" t="s">
        <v>46</v>
      </c>
      <c r="B46" s="4" t="str">
        <f t="shared" si="0"/>
        <v>AEP</v>
      </c>
      <c r="C46" s="4" t="s">
        <v>929</v>
      </c>
      <c r="D46" s="17">
        <v>43433</v>
      </c>
      <c r="E46" s="17">
        <v>44001</v>
      </c>
      <c r="F46" s="17">
        <v>44089</v>
      </c>
      <c r="G46" s="17" t="s">
        <v>952</v>
      </c>
      <c r="H46" s="17"/>
      <c r="I46" s="17"/>
      <c r="J46" s="17">
        <v>44089</v>
      </c>
      <c r="K46" s="27" t="s">
        <v>1349</v>
      </c>
      <c r="L46" s="36" t="str">
        <f>IFERROR(VLOOKUP([1]!NeedsData[[#This Row],[Need Number]],[1]!Database[#Data],L$1,FALSE),"")</f>
        <v/>
      </c>
    </row>
    <row r="47" spans="1:12" x14ac:dyDescent="0.35">
      <c r="A47" s="3" t="s">
        <v>47</v>
      </c>
      <c r="B47" s="6" t="str">
        <f t="shared" si="0"/>
        <v>AEP</v>
      </c>
      <c r="C47" s="6" t="s">
        <v>929</v>
      </c>
      <c r="D47" s="19">
        <v>43476</v>
      </c>
      <c r="E47" s="19"/>
      <c r="F47" s="19"/>
      <c r="G47" s="19"/>
      <c r="H47" s="19"/>
      <c r="I47" s="20"/>
      <c r="J47" s="20"/>
      <c r="K47" s="28" t="str">
        <f>IFERROR(VLOOKUP([1]!NeedsData[[#This Row],[Need Number]],[1]!Database[#Data],K$1,FALSE),"")</f>
        <v/>
      </c>
      <c r="L47" s="48" t="str">
        <f>IFERROR(VLOOKUP([1]!NeedsData[[#This Row],[Need Number]],[1]!Database[#Data],L$1,FALSE),"")</f>
        <v/>
      </c>
    </row>
    <row r="48" spans="1:12" x14ac:dyDescent="0.35">
      <c r="A48" s="3" t="s">
        <v>48</v>
      </c>
      <c r="B48" s="4" t="str">
        <f t="shared" si="0"/>
        <v>AEP</v>
      </c>
      <c r="C48" s="4" t="s">
        <v>929</v>
      </c>
      <c r="D48" s="17">
        <v>43433</v>
      </c>
      <c r="E48" s="17"/>
      <c r="F48" s="17"/>
      <c r="G48" s="17"/>
      <c r="H48" s="17"/>
      <c r="I48" s="18"/>
      <c r="J48" s="18"/>
      <c r="K48" s="27" t="str">
        <f>IFERROR(VLOOKUP([1]!NeedsData[[#This Row],[Need Number]],[1]!Database[#Data],K$1,FALSE),"")</f>
        <v/>
      </c>
      <c r="L48" s="36" t="str">
        <f>IFERROR(VLOOKUP([1]!NeedsData[[#This Row],[Need Number]],[1]!Database[#Data],L$1,FALSE),"")</f>
        <v/>
      </c>
    </row>
    <row r="49" spans="1:12" x14ac:dyDescent="0.35">
      <c r="A49" s="3" t="s">
        <v>49</v>
      </c>
      <c r="B49" s="6" t="str">
        <f t="shared" si="0"/>
        <v>AEP</v>
      </c>
      <c r="C49" s="6" t="s">
        <v>929</v>
      </c>
      <c r="D49" s="19">
        <v>43433</v>
      </c>
      <c r="E49" s="19">
        <v>43909</v>
      </c>
      <c r="F49" s="19">
        <v>43962</v>
      </c>
      <c r="G49" s="19" t="s">
        <v>953</v>
      </c>
      <c r="H49" s="19"/>
      <c r="I49" s="20"/>
      <c r="J49" s="20">
        <v>43966</v>
      </c>
      <c r="K49" s="28" t="s">
        <v>1350</v>
      </c>
      <c r="L49" s="48" t="str">
        <f>IFERROR(VLOOKUP([1]!NeedsData[[#This Row],[Need Number]],[1]!Database[#Data],L$1,FALSE),"")</f>
        <v/>
      </c>
    </row>
    <row r="50" spans="1:12" x14ac:dyDescent="0.35">
      <c r="A50" s="3" t="s">
        <v>50</v>
      </c>
      <c r="B50" s="4" t="str">
        <f t="shared" si="0"/>
        <v>AEP</v>
      </c>
      <c r="C50" s="4" t="s">
        <v>929</v>
      </c>
      <c r="D50" s="17">
        <v>43476</v>
      </c>
      <c r="E50" s="17"/>
      <c r="F50" s="17"/>
      <c r="G50" s="17"/>
      <c r="H50" s="17"/>
      <c r="I50" s="18"/>
      <c r="J50" s="18"/>
      <c r="K50" s="27" t="str">
        <f>IFERROR(VLOOKUP([1]!NeedsData[[#This Row],[Need Number]],[1]!Database[#Data],K$1,FALSE),"")</f>
        <v/>
      </c>
      <c r="L50" s="36" t="str">
        <f>IFERROR(VLOOKUP([1]!NeedsData[[#This Row],[Need Number]],[1]!Database[#Data],L$1,FALSE),"")</f>
        <v/>
      </c>
    </row>
    <row r="51" spans="1:12" x14ac:dyDescent="0.35">
      <c r="A51" s="3" t="s">
        <v>51</v>
      </c>
      <c r="B51" s="6" t="str">
        <f t="shared" si="0"/>
        <v>AEP</v>
      </c>
      <c r="C51" s="6" t="s">
        <v>929</v>
      </c>
      <c r="D51" s="19">
        <v>43476</v>
      </c>
      <c r="E51" s="19">
        <v>44244</v>
      </c>
      <c r="F51" s="19">
        <v>44335</v>
      </c>
      <c r="G51" s="19" t="s">
        <v>954</v>
      </c>
      <c r="H51" s="19"/>
      <c r="I51" s="20"/>
      <c r="J51" s="20">
        <v>44328</v>
      </c>
      <c r="K51" s="28" t="str">
        <f>IFERROR(VLOOKUP([1]!NeedsData[[#This Row],[Need Number]],[1]!Database[#Data],K$1,FALSE),"")</f>
        <v/>
      </c>
      <c r="L51" s="48" t="str">
        <f>IFERROR(VLOOKUP([1]!NeedsData[[#This Row],[Need Number]],[1]!Database[#Data],L$1,FALSE),"")</f>
        <v/>
      </c>
    </row>
    <row r="52" spans="1:12" ht="362.5" x14ac:dyDescent="0.35">
      <c r="A52" s="3" t="s">
        <v>52</v>
      </c>
      <c r="B52" s="4" t="str">
        <f t="shared" si="0"/>
        <v>AEP</v>
      </c>
      <c r="C52" s="4" t="s">
        <v>929</v>
      </c>
      <c r="D52" s="17">
        <v>43476</v>
      </c>
      <c r="E52" s="17" t="s">
        <v>955</v>
      </c>
      <c r="F52" s="17">
        <v>44049</v>
      </c>
      <c r="G52" s="17" t="s">
        <v>956</v>
      </c>
      <c r="H52" s="17"/>
      <c r="I52" s="17"/>
      <c r="J52" s="17">
        <v>44049</v>
      </c>
      <c r="K52" s="27" t="s">
        <v>1351</v>
      </c>
      <c r="L52" s="49" t="s">
        <v>1716</v>
      </c>
    </row>
    <row r="53" spans="1:12" x14ac:dyDescent="0.35">
      <c r="A53" s="3" t="s">
        <v>53</v>
      </c>
      <c r="B53" s="6" t="str">
        <f t="shared" si="0"/>
        <v>AEP</v>
      </c>
      <c r="C53" s="6" t="s">
        <v>929</v>
      </c>
      <c r="D53" s="19">
        <v>43399</v>
      </c>
      <c r="E53" s="19">
        <v>43973</v>
      </c>
      <c r="F53" s="19">
        <v>44049</v>
      </c>
      <c r="G53" s="19" t="s">
        <v>957</v>
      </c>
      <c r="H53" s="19"/>
      <c r="I53" s="19"/>
      <c r="J53" s="19">
        <v>44049</v>
      </c>
      <c r="K53" s="28" t="s">
        <v>1352</v>
      </c>
      <c r="L53" s="48" t="str">
        <f>IFERROR(VLOOKUP([1]!NeedsData[[#This Row],[Need Number]],[1]!Database[#Data],L$1,FALSE),"")</f>
        <v/>
      </c>
    </row>
    <row r="54" spans="1:12" x14ac:dyDescent="0.35">
      <c r="A54" s="3" t="s">
        <v>54</v>
      </c>
      <c r="B54" s="4" t="str">
        <f t="shared" si="0"/>
        <v>AEP</v>
      </c>
      <c r="C54" s="4" t="s">
        <v>929</v>
      </c>
      <c r="D54" s="17">
        <v>43399</v>
      </c>
      <c r="E54" s="17"/>
      <c r="F54" s="17"/>
      <c r="G54" s="17"/>
      <c r="H54" s="17"/>
      <c r="I54" s="18"/>
      <c r="J54" s="18"/>
      <c r="K54" s="27" t="str">
        <f>IFERROR(VLOOKUP([1]!NeedsData[[#This Row],[Need Number]],[1]!Database[#Data],K$1,FALSE),"")</f>
        <v/>
      </c>
      <c r="L54" s="36" t="str">
        <f>IFERROR(VLOOKUP([1]!NeedsData[[#This Row],[Need Number]],[1]!Database[#Data],L$1,FALSE),"")</f>
        <v/>
      </c>
    </row>
    <row r="55" spans="1:12" x14ac:dyDescent="0.35">
      <c r="A55" s="3" t="s">
        <v>55</v>
      </c>
      <c r="B55" s="6" t="str">
        <f t="shared" si="0"/>
        <v>AEP</v>
      </c>
      <c r="C55" s="6" t="s">
        <v>929</v>
      </c>
      <c r="D55" s="19">
        <v>43516</v>
      </c>
      <c r="E55" s="19">
        <v>44120</v>
      </c>
      <c r="F55" s="19">
        <v>44253</v>
      </c>
      <c r="G55" s="19" t="s">
        <v>958</v>
      </c>
      <c r="H55" s="19"/>
      <c r="I55" s="20"/>
      <c r="J55" s="20">
        <v>44246</v>
      </c>
      <c r="K55" s="28" t="s">
        <v>1353</v>
      </c>
      <c r="L55" s="48" t="str">
        <f>IFERROR(VLOOKUP([1]!NeedsData[[#This Row],[Need Number]],[1]!Database[#Data],L$1,FALSE),"")</f>
        <v/>
      </c>
    </row>
    <row r="56" spans="1:12" x14ac:dyDescent="0.35">
      <c r="A56" s="3" t="s">
        <v>56</v>
      </c>
      <c r="B56" s="4" t="str">
        <f t="shared" si="0"/>
        <v>AEP</v>
      </c>
      <c r="C56" s="4" t="s">
        <v>929</v>
      </c>
      <c r="D56" s="17">
        <v>43516</v>
      </c>
      <c r="E56" s="17">
        <v>44029</v>
      </c>
      <c r="F56" s="17">
        <v>44125</v>
      </c>
      <c r="G56" s="17" t="s">
        <v>959</v>
      </c>
      <c r="H56" s="17"/>
      <c r="I56" s="17"/>
      <c r="J56" s="17">
        <v>44125</v>
      </c>
      <c r="K56" s="27" t="s">
        <v>1354</v>
      </c>
      <c r="L56" s="36" t="str">
        <f>IFERROR(VLOOKUP([1]!NeedsData[[#This Row],[Need Number]],[1]!Database[#Data],L$1,FALSE),"")</f>
        <v/>
      </c>
    </row>
    <row r="57" spans="1:12" x14ac:dyDescent="0.35">
      <c r="A57" s="3" t="s">
        <v>57</v>
      </c>
      <c r="B57" s="6" t="str">
        <f t="shared" si="0"/>
        <v>AEP</v>
      </c>
      <c r="C57" s="6" t="s">
        <v>929</v>
      </c>
      <c r="D57" s="19">
        <v>43516</v>
      </c>
      <c r="E57" s="19">
        <v>43791</v>
      </c>
      <c r="F57" s="19">
        <v>43859</v>
      </c>
      <c r="G57" s="19" t="s">
        <v>960</v>
      </c>
      <c r="H57" s="19"/>
      <c r="I57" s="20"/>
      <c r="J57" s="20">
        <v>43966</v>
      </c>
      <c r="K57" s="28" t="str">
        <f>IFERROR(VLOOKUP([1]!NeedsData[[#This Row],[Need Number]],[1]!Database[#Data],K$1,FALSE),"")</f>
        <v/>
      </c>
      <c r="L57" s="48" t="str">
        <f>IFERROR(VLOOKUP([1]!NeedsData[[#This Row],[Need Number]],[1]!Database[#Data],L$1,FALSE),"")</f>
        <v/>
      </c>
    </row>
    <row r="58" spans="1:12" x14ac:dyDescent="0.35">
      <c r="A58" s="3" t="s">
        <v>58</v>
      </c>
      <c r="B58" s="4" t="str">
        <f t="shared" si="0"/>
        <v>AEP</v>
      </c>
      <c r="C58" s="4" t="s">
        <v>929</v>
      </c>
      <c r="D58" s="17">
        <v>43516</v>
      </c>
      <c r="E58" s="17"/>
      <c r="F58" s="17"/>
      <c r="G58" s="17"/>
      <c r="H58" s="17"/>
      <c r="I58" s="18"/>
      <c r="J58" s="18"/>
      <c r="K58" s="27" t="str">
        <f>IFERROR(VLOOKUP([1]!NeedsData[[#This Row],[Need Number]],[1]!Database[#Data],K$1,FALSE),"")</f>
        <v/>
      </c>
      <c r="L58" s="36" t="str">
        <f>IFERROR(VLOOKUP([1]!NeedsData[[#This Row],[Need Number]],[1]!Database[#Data],L$1,FALSE),"")</f>
        <v/>
      </c>
    </row>
    <row r="59" spans="1:12" x14ac:dyDescent="0.35">
      <c r="A59" s="3" t="s">
        <v>59</v>
      </c>
      <c r="B59" s="6" t="str">
        <f t="shared" si="0"/>
        <v>AEP</v>
      </c>
      <c r="C59" s="6" t="s">
        <v>929</v>
      </c>
      <c r="D59" s="19">
        <v>43549</v>
      </c>
      <c r="E59" s="19">
        <v>43791</v>
      </c>
      <c r="F59" s="19">
        <v>43859</v>
      </c>
      <c r="G59" s="19" t="s">
        <v>961</v>
      </c>
      <c r="H59" s="19"/>
      <c r="I59" s="20"/>
      <c r="J59" s="20">
        <v>43966</v>
      </c>
      <c r="K59" s="28" t="str">
        <f>IFERROR(VLOOKUP([1]!NeedsData[[#This Row],[Need Number]],[1]!Database[#Data],K$1,FALSE),"")</f>
        <v/>
      </c>
      <c r="L59" s="48" t="str">
        <f>IFERROR(VLOOKUP([1]!NeedsData[[#This Row],[Need Number]],[1]!Database[#Data],L$1,FALSE),"")</f>
        <v/>
      </c>
    </row>
    <row r="60" spans="1:12" x14ac:dyDescent="0.35">
      <c r="A60" s="3" t="s">
        <v>60</v>
      </c>
      <c r="B60" s="4" t="str">
        <f t="shared" si="0"/>
        <v>AEP</v>
      </c>
      <c r="C60" s="4" t="s">
        <v>929</v>
      </c>
      <c r="D60" s="17">
        <v>43549</v>
      </c>
      <c r="E60" s="17">
        <v>43909</v>
      </c>
      <c r="F60" s="17">
        <v>43962</v>
      </c>
      <c r="G60" s="17" t="s">
        <v>962</v>
      </c>
      <c r="H60" s="17"/>
      <c r="I60" s="18"/>
      <c r="J60" s="18">
        <v>43966</v>
      </c>
      <c r="K60" s="27" t="s">
        <v>1356</v>
      </c>
      <c r="L60" s="36" t="str">
        <f>IFERROR(VLOOKUP([1]!NeedsData[[#This Row],[Need Number]],[1]!Database[#Data],L$1,FALSE),"")</f>
        <v/>
      </c>
    </row>
    <row r="61" spans="1:12" x14ac:dyDescent="0.35">
      <c r="A61" s="3" t="s">
        <v>61</v>
      </c>
      <c r="B61" s="6" t="str">
        <f t="shared" si="0"/>
        <v>AEP</v>
      </c>
      <c r="C61" s="6" t="s">
        <v>929</v>
      </c>
      <c r="D61" s="19">
        <v>43549</v>
      </c>
      <c r="E61" s="19">
        <v>43817</v>
      </c>
      <c r="F61" s="19">
        <v>43859</v>
      </c>
      <c r="G61" s="19" t="s">
        <v>932</v>
      </c>
      <c r="H61" s="19"/>
      <c r="I61" s="20"/>
      <c r="J61" s="20">
        <v>43966</v>
      </c>
      <c r="K61" s="28" t="str">
        <f>IFERROR(VLOOKUP([1]!NeedsData[[#This Row],[Need Number]],[1]!Database[#Data],K$1,FALSE),"")</f>
        <v/>
      </c>
      <c r="L61" s="48" t="str">
        <f>IFERROR(VLOOKUP([1]!NeedsData[[#This Row],[Need Number]],[1]!Database[#Data],L$1,FALSE),"")</f>
        <v/>
      </c>
    </row>
    <row r="62" spans="1:12" x14ac:dyDescent="0.35">
      <c r="A62" s="3" t="s">
        <v>62</v>
      </c>
      <c r="B62" s="4" t="str">
        <f t="shared" si="0"/>
        <v>AEP</v>
      </c>
      <c r="C62" s="4" t="s">
        <v>929</v>
      </c>
      <c r="D62" s="17">
        <v>43578</v>
      </c>
      <c r="E62" s="17">
        <v>44029</v>
      </c>
      <c r="F62" s="17">
        <v>44125</v>
      </c>
      <c r="G62" s="17" t="s">
        <v>935</v>
      </c>
      <c r="H62" s="17"/>
      <c r="I62" s="17"/>
      <c r="J62" s="17">
        <v>44125</v>
      </c>
      <c r="K62" s="27" t="s">
        <v>1341</v>
      </c>
      <c r="L62" s="36" t="str">
        <f>IFERROR(VLOOKUP([1]!NeedsData[[#This Row],[Need Number]],[1]!Database[#Data],L$1,FALSE),"")</f>
        <v/>
      </c>
    </row>
    <row r="63" spans="1:12" x14ac:dyDescent="0.35">
      <c r="A63" s="3" t="s">
        <v>63</v>
      </c>
      <c r="B63" s="6" t="str">
        <f t="shared" si="0"/>
        <v>AEP</v>
      </c>
      <c r="C63" s="6" t="s">
        <v>929</v>
      </c>
      <c r="D63" s="19">
        <v>43578</v>
      </c>
      <c r="E63" s="19">
        <v>43817</v>
      </c>
      <c r="F63" s="19">
        <v>43859</v>
      </c>
      <c r="G63" s="19" t="s">
        <v>936</v>
      </c>
      <c r="H63" s="19"/>
      <c r="I63" s="20"/>
      <c r="J63" s="20">
        <v>43966</v>
      </c>
      <c r="K63" s="28" t="str">
        <f>IFERROR(VLOOKUP([1]!NeedsData[[#This Row],[Need Number]],[1]!Database[#Data],K$1,FALSE),"")</f>
        <v/>
      </c>
      <c r="L63" s="48" t="str">
        <f>IFERROR(VLOOKUP([1]!NeedsData[[#This Row],[Need Number]],[1]!Database[#Data],L$1,FALSE),"")</f>
        <v/>
      </c>
    </row>
    <row r="64" spans="1:12" x14ac:dyDescent="0.35">
      <c r="A64" s="3" t="s">
        <v>64</v>
      </c>
      <c r="B64" s="4" t="str">
        <f t="shared" si="0"/>
        <v>AEP</v>
      </c>
      <c r="C64" s="4" t="s">
        <v>929</v>
      </c>
      <c r="D64" s="17">
        <v>43633</v>
      </c>
      <c r="E64" s="17">
        <v>43791</v>
      </c>
      <c r="F64" s="17">
        <v>43859</v>
      </c>
      <c r="G64" s="17" t="s">
        <v>963</v>
      </c>
      <c r="H64" s="17"/>
      <c r="I64" s="18"/>
      <c r="J64" s="18">
        <v>43966</v>
      </c>
      <c r="K64" s="27" t="str">
        <f>IFERROR(VLOOKUP([1]!NeedsData[[#This Row],[Need Number]],[1]!Database[#Data],K$1,FALSE),"")</f>
        <v/>
      </c>
      <c r="L64" s="36" t="str">
        <f>IFERROR(VLOOKUP([1]!NeedsData[[#This Row],[Need Number]],[1]!Database[#Data],L$1,FALSE),"")</f>
        <v/>
      </c>
    </row>
    <row r="65" spans="1:12" x14ac:dyDescent="0.35">
      <c r="A65" s="3" t="s">
        <v>65</v>
      </c>
      <c r="B65" s="6" t="str">
        <f t="shared" si="0"/>
        <v>AEP</v>
      </c>
      <c r="C65" s="6" t="s">
        <v>929</v>
      </c>
      <c r="D65" s="19">
        <v>43633</v>
      </c>
      <c r="E65" s="19">
        <v>43817</v>
      </c>
      <c r="F65" s="19">
        <v>43859</v>
      </c>
      <c r="G65" s="19" t="s">
        <v>936</v>
      </c>
      <c r="H65" s="19"/>
      <c r="I65" s="20"/>
      <c r="J65" s="20">
        <v>43966</v>
      </c>
      <c r="K65" s="28" t="str">
        <f>IFERROR(VLOOKUP([1]!NeedsData[[#This Row],[Need Number]],[1]!Database[#Data],K$1,FALSE),"")</f>
        <v/>
      </c>
      <c r="L65" s="48" t="str">
        <f>IFERROR(VLOOKUP([1]!NeedsData[[#This Row],[Need Number]],[1]!Database[#Data],L$1,FALSE),"")</f>
        <v/>
      </c>
    </row>
    <row r="66" spans="1:12" x14ac:dyDescent="0.35">
      <c r="A66" s="3" t="s">
        <v>66</v>
      </c>
      <c r="B66" s="4" t="str">
        <f t="shared" ref="B66:B129" si="1">IF(A66&lt;&gt;"",LEFT(A66,SEARCH("-",A66)-1),"")</f>
        <v>AEP</v>
      </c>
      <c r="C66" s="4" t="s">
        <v>929</v>
      </c>
      <c r="D66" s="17">
        <v>43605</v>
      </c>
      <c r="E66" s="17">
        <v>43817</v>
      </c>
      <c r="F66" s="17">
        <v>43859</v>
      </c>
      <c r="G66" s="17" t="s">
        <v>936</v>
      </c>
      <c r="H66" s="17"/>
      <c r="I66" s="18"/>
      <c r="J66" s="18">
        <v>43966</v>
      </c>
      <c r="K66" s="27" t="str">
        <f>IFERROR(VLOOKUP([1]!NeedsData[[#This Row],[Need Number]],[1]!Database[#Data],K$1,FALSE),"")</f>
        <v/>
      </c>
      <c r="L66" s="36" t="str">
        <f>IFERROR(VLOOKUP([1]!NeedsData[[#This Row],[Need Number]],[1]!Database[#Data],L$1,FALSE),"")</f>
        <v/>
      </c>
    </row>
    <row r="67" spans="1:12" x14ac:dyDescent="0.35">
      <c r="A67" s="3" t="s">
        <v>67</v>
      </c>
      <c r="B67" s="6" t="str">
        <f t="shared" si="1"/>
        <v>AEP</v>
      </c>
      <c r="C67" s="6" t="s">
        <v>929</v>
      </c>
      <c r="D67" s="19">
        <v>43706</v>
      </c>
      <c r="E67" s="19">
        <v>43909</v>
      </c>
      <c r="F67" s="19">
        <v>43962</v>
      </c>
      <c r="G67" s="19" t="s">
        <v>964</v>
      </c>
      <c r="H67" s="19"/>
      <c r="I67" s="20"/>
      <c r="J67" s="20">
        <v>43966</v>
      </c>
      <c r="K67" s="28" t="s">
        <v>1357</v>
      </c>
      <c r="L67" s="48" t="str">
        <f>IFERROR(VLOOKUP([1]!NeedsData[[#This Row],[Need Number]],[1]!Database[#Data],L$1,FALSE),"")</f>
        <v/>
      </c>
    </row>
    <row r="68" spans="1:12" x14ac:dyDescent="0.35">
      <c r="A68" s="3" t="s">
        <v>68</v>
      </c>
      <c r="B68" s="4" t="str">
        <f t="shared" si="1"/>
        <v>AEP</v>
      </c>
      <c r="C68" s="4" t="s">
        <v>929</v>
      </c>
      <c r="D68" s="17">
        <v>43633</v>
      </c>
      <c r="E68" s="17">
        <v>43791</v>
      </c>
      <c r="F68" s="17">
        <v>43859</v>
      </c>
      <c r="G68" s="17" t="s">
        <v>965</v>
      </c>
      <c r="H68" s="17"/>
      <c r="I68" s="18"/>
      <c r="J68" s="18">
        <v>43966</v>
      </c>
      <c r="K68" s="27" t="str">
        <f>IFERROR(VLOOKUP([1]!NeedsData[[#This Row],[Need Number]],[1]!Database[#Data],K$1,FALSE),"")</f>
        <v/>
      </c>
      <c r="L68" s="36" t="str">
        <f>IFERROR(VLOOKUP([1]!NeedsData[[#This Row],[Need Number]],[1]!Database[#Data],L$1,FALSE),"")</f>
        <v/>
      </c>
    </row>
    <row r="69" spans="1:12" x14ac:dyDescent="0.35">
      <c r="A69" s="3" t="s">
        <v>69</v>
      </c>
      <c r="B69" s="6" t="str">
        <f t="shared" si="1"/>
        <v>AEP</v>
      </c>
      <c r="C69" s="6" t="s">
        <v>929</v>
      </c>
      <c r="D69" s="19">
        <v>43633</v>
      </c>
      <c r="E69" s="19">
        <v>43882</v>
      </c>
      <c r="F69" s="19">
        <v>43931</v>
      </c>
      <c r="G69" s="19" t="s">
        <v>966</v>
      </c>
      <c r="H69" s="19"/>
      <c r="I69" s="20"/>
      <c r="J69" s="20">
        <v>43966</v>
      </c>
      <c r="K69" s="28" t="str">
        <f>IFERROR(VLOOKUP([1]!NeedsData[[#This Row],[Need Number]],[1]!Database[#Data],K$1,FALSE),"")</f>
        <v/>
      </c>
      <c r="L69" s="48" t="str">
        <f>IFERROR(VLOOKUP([1]!NeedsData[[#This Row],[Need Number]],[1]!Database[#Data],L$1,FALSE),"")</f>
        <v/>
      </c>
    </row>
    <row r="70" spans="1:12" x14ac:dyDescent="0.35">
      <c r="A70" s="3" t="s">
        <v>70</v>
      </c>
      <c r="B70" s="4" t="str">
        <f t="shared" si="1"/>
        <v>AEP</v>
      </c>
      <c r="C70" s="4" t="s">
        <v>929</v>
      </c>
      <c r="D70" s="17">
        <v>43605</v>
      </c>
      <c r="E70" s="17">
        <v>43909</v>
      </c>
      <c r="F70" s="17">
        <v>43962</v>
      </c>
      <c r="G70" s="17" t="s">
        <v>967</v>
      </c>
      <c r="H70" s="17"/>
      <c r="I70" s="18"/>
      <c r="J70" s="18">
        <v>43966</v>
      </c>
      <c r="K70" s="27" t="s">
        <v>1358</v>
      </c>
      <c r="L70" s="36" t="str">
        <f>IFERROR(VLOOKUP([1]!NeedsData[[#This Row],[Need Number]],[1]!Database[#Data],L$1,FALSE),"")</f>
        <v/>
      </c>
    </row>
    <row r="71" spans="1:12" x14ac:dyDescent="0.35">
      <c r="A71" s="3" t="s">
        <v>71</v>
      </c>
      <c r="B71" s="6" t="str">
        <f t="shared" si="1"/>
        <v>AEP</v>
      </c>
      <c r="C71" s="6" t="s">
        <v>929</v>
      </c>
      <c r="D71" s="19">
        <v>43605</v>
      </c>
      <c r="E71" s="19">
        <v>44183</v>
      </c>
      <c r="F71" s="19">
        <v>44295</v>
      </c>
      <c r="G71" s="19" t="s">
        <v>934</v>
      </c>
      <c r="H71" s="19"/>
      <c r="I71" s="20"/>
      <c r="J71" s="20">
        <v>44294</v>
      </c>
      <c r="K71" s="28" t="str">
        <f>IFERROR(VLOOKUP([1]!NeedsData[[#This Row],[Need Number]],[1]!Database[#Data],K$1,FALSE),"")</f>
        <v/>
      </c>
      <c r="L71" s="47" t="str">
        <f>IFERROR(VLOOKUP([1]!NeedsData[[#This Row],[Need Number]],[1]!Database[#Data],L$1,FALSE),"")</f>
        <v/>
      </c>
    </row>
    <row r="72" spans="1:12" ht="348" x14ac:dyDescent="0.35">
      <c r="A72" s="3" t="s">
        <v>72</v>
      </c>
      <c r="B72" s="4" t="str">
        <f t="shared" si="1"/>
        <v>AEP</v>
      </c>
      <c r="C72" s="4" t="s">
        <v>929</v>
      </c>
      <c r="D72" s="17">
        <v>43605</v>
      </c>
      <c r="E72" s="17">
        <v>44183</v>
      </c>
      <c r="F72" s="17">
        <v>44295</v>
      </c>
      <c r="G72" s="17" t="s">
        <v>968</v>
      </c>
      <c r="H72" s="17"/>
      <c r="I72" s="18"/>
      <c r="J72" s="18">
        <v>44294</v>
      </c>
      <c r="K72" s="27" t="s">
        <v>1359</v>
      </c>
      <c r="L72" s="8" t="s">
        <v>1717</v>
      </c>
    </row>
    <row r="73" spans="1:12" x14ac:dyDescent="0.35">
      <c r="A73" s="3" t="s">
        <v>73</v>
      </c>
      <c r="B73" s="6" t="str">
        <f t="shared" si="1"/>
        <v>AEP</v>
      </c>
      <c r="C73" s="6" t="s">
        <v>929</v>
      </c>
      <c r="D73" s="19">
        <v>43605</v>
      </c>
      <c r="E73" s="19">
        <v>43941</v>
      </c>
      <c r="F73" s="19">
        <v>43997</v>
      </c>
      <c r="G73" s="19" t="s">
        <v>969</v>
      </c>
      <c r="H73" s="19"/>
      <c r="I73" s="20"/>
      <c r="J73" s="20">
        <v>43997</v>
      </c>
      <c r="K73" s="28" t="s">
        <v>1360</v>
      </c>
      <c r="L73" s="48" t="str">
        <f>IFERROR(VLOOKUP([1]!NeedsData[[#This Row],[Need Number]],[1]!Database[#Data],L$1,FALSE),"")</f>
        <v/>
      </c>
    </row>
    <row r="74" spans="1:12" x14ac:dyDescent="0.35">
      <c r="A74" s="3" t="s">
        <v>74</v>
      </c>
      <c r="B74" s="4" t="str">
        <f t="shared" si="1"/>
        <v>AEP</v>
      </c>
      <c r="C74" s="4" t="s">
        <v>929</v>
      </c>
      <c r="D74" s="17">
        <v>43605</v>
      </c>
      <c r="E74" s="17">
        <v>43909</v>
      </c>
      <c r="F74" s="17">
        <v>43962</v>
      </c>
      <c r="G74" s="17" t="s">
        <v>970</v>
      </c>
      <c r="H74" s="17"/>
      <c r="I74" s="18"/>
      <c r="J74" s="18">
        <v>43966</v>
      </c>
      <c r="K74" s="27" t="s">
        <v>74</v>
      </c>
      <c r="L74" s="36" t="str">
        <f>IFERROR(VLOOKUP([1]!NeedsData[[#This Row],[Need Number]],[1]!Database[#Data],L$1,FALSE),"")</f>
        <v/>
      </c>
    </row>
    <row r="75" spans="1:12" x14ac:dyDescent="0.35">
      <c r="A75" s="3" t="s">
        <v>75</v>
      </c>
      <c r="B75" s="6" t="str">
        <f t="shared" si="1"/>
        <v>AEP</v>
      </c>
      <c r="C75" s="6" t="s">
        <v>929</v>
      </c>
      <c r="D75" s="19">
        <v>43670</v>
      </c>
      <c r="E75" s="19">
        <v>43791</v>
      </c>
      <c r="F75" s="19">
        <v>43859</v>
      </c>
      <c r="G75" s="19" t="s">
        <v>971</v>
      </c>
      <c r="H75" s="19"/>
      <c r="I75" s="20"/>
      <c r="J75" s="20">
        <v>43966</v>
      </c>
      <c r="K75" s="28" t="str">
        <f>IFERROR(VLOOKUP([1]!NeedsData[[#This Row],[Need Number]],[1]!Database[#Data],K$1,FALSE),"")</f>
        <v/>
      </c>
      <c r="L75" s="48" t="str">
        <f>IFERROR(VLOOKUP([1]!NeedsData[[#This Row],[Need Number]],[1]!Database[#Data],L$1,FALSE),"")</f>
        <v/>
      </c>
    </row>
    <row r="76" spans="1:12" x14ac:dyDescent="0.35">
      <c r="A76" s="3" t="s">
        <v>76</v>
      </c>
      <c r="B76" s="4" t="str">
        <f t="shared" si="1"/>
        <v>AEP</v>
      </c>
      <c r="C76" s="4" t="s">
        <v>929</v>
      </c>
      <c r="D76" s="17">
        <v>43670</v>
      </c>
      <c r="E76" s="17">
        <v>43882</v>
      </c>
      <c r="F76" s="17">
        <v>43931</v>
      </c>
      <c r="G76" s="17" t="s">
        <v>972</v>
      </c>
      <c r="H76" s="17"/>
      <c r="I76" s="18"/>
      <c r="J76" s="18">
        <v>43966</v>
      </c>
      <c r="K76" s="27" t="str">
        <f>IFERROR(VLOOKUP([1]!NeedsData[[#This Row],[Need Number]],[1]!Database[#Data],K$1,FALSE),"")</f>
        <v/>
      </c>
      <c r="L76" s="36" t="str">
        <f>IFERROR(VLOOKUP([1]!NeedsData[[#This Row],[Need Number]],[1]!Database[#Data],L$1,FALSE),"")</f>
        <v/>
      </c>
    </row>
    <row r="77" spans="1:12" x14ac:dyDescent="0.35">
      <c r="A77" s="3" t="s">
        <v>77</v>
      </c>
      <c r="B77" s="6" t="str">
        <f t="shared" si="1"/>
        <v>AEP</v>
      </c>
      <c r="C77" s="6" t="s">
        <v>929</v>
      </c>
      <c r="D77" s="19">
        <v>43670</v>
      </c>
      <c r="E77" s="19">
        <v>44120</v>
      </c>
      <c r="F77" s="19">
        <v>44253</v>
      </c>
      <c r="G77" s="19" t="s">
        <v>973</v>
      </c>
      <c r="H77" s="19"/>
      <c r="I77" s="20"/>
      <c r="J77" s="20">
        <v>44246</v>
      </c>
      <c r="K77" s="28" t="str">
        <f>IFERROR(VLOOKUP([1]!NeedsData[[#This Row],[Need Number]],[1]!Database[#Data],K$1,FALSE),"")</f>
        <v/>
      </c>
      <c r="L77" s="48" t="str">
        <f>IFERROR(VLOOKUP([1]!NeedsData[[#This Row],[Need Number]],[1]!Database[#Data],L$1,FALSE),"")</f>
        <v/>
      </c>
    </row>
    <row r="78" spans="1:12" x14ac:dyDescent="0.35">
      <c r="A78" s="3" t="s">
        <v>78</v>
      </c>
      <c r="B78" s="4" t="str">
        <f t="shared" si="1"/>
        <v>AEP</v>
      </c>
      <c r="C78" s="4" t="s">
        <v>929</v>
      </c>
      <c r="D78" s="17">
        <v>43670</v>
      </c>
      <c r="E78" s="17">
        <v>43847</v>
      </c>
      <c r="F78" s="17">
        <v>43859</v>
      </c>
      <c r="G78" s="17" t="s">
        <v>974</v>
      </c>
      <c r="H78" s="17"/>
      <c r="I78" s="18"/>
      <c r="J78" s="18">
        <v>43966</v>
      </c>
      <c r="K78" s="27" t="str">
        <f>IFERROR(VLOOKUP([1]!NeedsData[[#This Row],[Need Number]],[1]!Database[#Data],K$1,FALSE),"")</f>
        <v/>
      </c>
      <c r="L78" s="36" t="str">
        <f>IFERROR(VLOOKUP([1]!NeedsData[[#This Row],[Need Number]],[1]!Database[#Data],L$1,FALSE),"")</f>
        <v/>
      </c>
    </row>
    <row r="79" spans="1:12" x14ac:dyDescent="0.35">
      <c r="A79" s="3" t="s">
        <v>79</v>
      </c>
      <c r="B79" s="6" t="str">
        <f t="shared" si="1"/>
        <v>AEP</v>
      </c>
      <c r="C79" s="6" t="s">
        <v>929</v>
      </c>
      <c r="D79" s="19">
        <v>43706</v>
      </c>
      <c r="E79" s="19">
        <v>43909</v>
      </c>
      <c r="F79" s="19">
        <v>43962</v>
      </c>
      <c r="G79" s="19" t="s">
        <v>964</v>
      </c>
      <c r="H79" s="19"/>
      <c r="I79" s="20"/>
      <c r="J79" s="20">
        <v>43966</v>
      </c>
      <c r="K79" s="28" t="s">
        <v>1357</v>
      </c>
      <c r="L79" s="48" t="str">
        <f>IFERROR(VLOOKUP([1]!NeedsData[[#This Row],[Need Number]],[1]!Database[#Data],L$1,FALSE),"")</f>
        <v/>
      </c>
    </row>
    <row r="80" spans="1:12" x14ac:dyDescent="0.35">
      <c r="A80" s="3" t="s">
        <v>80</v>
      </c>
      <c r="B80" s="4" t="str">
        <f t="shared" si="1"/>
        <v>AEP</v>
      </c>
      <c r="C80" s="4" t="s">
        <v>929</v>
      </c>
      <c r="D80" s="17">
        <v>43706</v>
      </c>
      <c r="E80" s="17">
        <v>43909</v>
      </c>
      <c r="F80" s="17">
        <v>43962</v>
      </c>
      <c r="G80" s="17" t="s">
        <v>964</v>
      </c>
      <c r="H80" s="17"/>
      <c r="I80" s="18"/>
      <c r="J80" s="18">
        <v>43966</v>
      </c>
      <c r="K80" s="27" t="s">
        <v>1357</v>
      </c>
      <c r="L80" s="36" t="str">
        <f>IFERROR(VLOOKUP([1]!NeedsData[[#This Row],[Need Number]],[1]!Database[#Data],L$1,FALSE),"")</f>
        <v/>
      </c>
    </row>
    <row r="81" spans="1:12" x14ac:dyDescent="0.35">
      <c r="A81" s="3" t="s">
        <v>81</v>
      </c>
      <c r="B81" s="6" t="str">
        <f t="shared" si="1"/>
        <v>AEP</v>
      </c>
      <c r="C81" s="6" t="s">
        <v>929</v>
      </c>
      <c r="D81" s="19">
        <v>43706</v>
      </c>
      <c r="E81" s="19">
        <v>43909</v>
      </c>
      <c r="F81" s="19">
        <v>43962</v>
      </c>
      <c r="G81" s="19" t="s">
        <v>964</v>
      </c>
      <c r="H81" s="19"/>
      <c r="I81" s="20"/>
      <c r="J81" s="20">
        <v>43966</v>
      </c>
      <c r="K81" s="28" t="s">
        <v>1357</v>
      </c>
      <c r="L81" s="48" t="str">
        <f>IFERROR(VLOOKUP([1]!NeedsData[[#This Row],[Need Number]],[1]!Database[#Data],L$1,FALSE),"")</f>
        <v/>
      </c>
    </row>
    <row r="82" spans="1:12" x14ac:dyDescent="0.35">
      <c r="A82" s="3" t="s">
        <v>82</v>
      </c>
      <c r="B82" s="4" t="str">
        <f t="shared" si="1"/>
        <v>AEP</v>
      </c>
      <c r="C82" s="4" t="s">
        <v>929</v>
      </c>
      <c r="D82" s="17" t="s">
        <v>938</v>
      </c>
      <c r="E82" s="17"/>
      <c r="F82" s="17"/>
      <c r="G82" s="17"/>
      <c r="H82" s="17"/>
      <c r="I82" s="18"/>
      <c r="J82" s="18"/>
      <c r="K82" s="27" t="str">
        <f>IFERROR(VLOOKUP([1]!NeedsData[[#This Row],[Need Number]],[1]!Database[#Data],K$1,FALSE),"")</f>
        <v/>
      </c>
      <c r="L82" s="36" t="str">
        <f>IFERROR(VLOOKUP([1]!NeedsData[[#This Row],[Need Number]],[1]!Database[#Data],L$1,FALSE),"")</f>
        <v/>
      </c>
    </row>
    <row r="83" spans="1:12" x14ac:dyDescent="0.35">
      <c r="A83" s="3" t="s">
        <v>83</v>
      </c>
      <c r="B83" s="6" t="str">
        <f t="shared" si="1"/>
        <v>AEP</v>
      </c>
      <c r="C83" s="6" t="s">
        <v>929</v>
      </c>
      <c r="D83" s="19">
        <v>43706</v>
      </c>
      <c r="E83" s="19"/>
      <c r="F83" s="19"/>
      <c r="G83" s="19"/>
      <c r="H83" s="19"/>
      <c r="I83" s="20"/>
      <c r="J83" s="20"/>
      <c r="K83" s="28" t="str">
        <f>IFERROR(VLOOKUP([1]!NeedsData[[#This Row],[Need Number]],[1]!Database[#Data],K$1,FALSE),"")</f>
        <v/>
      </c>
      <c r="L83" s="48" t="str">
        <f>IFERROR(VLOOKUP([1]!NeedsData[[#This Row],[Need Number]],[1]!Database[#Data],L$1,FALSE),"")</f>
        <v/>
      </c>
    </row>
    <row r="84" spans="1:12" x14ac:dyDescent="0.35">
      <c r="A84" s="3" t="s">
        <v>84</v>
      </c>
      <c r="B84" s="4" t="str">
        <f t="shared" si="1"/>
        <v>AEP</v>
      </c>
      <c r="C84" s="4" t="s">
        <v>929</v>
      </c>
      <c r="D84" s="17">
        <v>43733</v>
      </c>
      <c r="E84" s="17"/>
      <c r="F84" s="17"/>
      <c r="G84" s="17"/>
      <c r="H84" s="17"/>
      <c r="I84" s="18"/>
      <c r="J84" s="18"/>
      <c r="K84" s="27" t="str">
        <f>IFERROR(VLOOKUP([1]!NeedsData[[#This Row],[Need Number]],[1]!Database[#Data],K$1,FALSE),"")</f>
        <v/>
      </c>
      <c r="L84" s="36" t="str">
        <f>IFERROR(VLOOKUP([1]!NeedsData[[#This Row],[Need Number]],[1]!Database[#Data],L$1,FALSE),"")</f>
        <v/>
      </c>
    </row>
    <row r="85" spans="1:12" x14ac:dyDescent="0.35">
      <c r="A85" s="3" t="s">
        <v>85</v>
      </c>
      <c r="B85" s="6" t="str">
        <f t="shared" si="1"/>
        <v>AEP</v>
      </c>
      <c r="C85" s="6" t="s">
        <v>929</v>
      </c>
      <c r="D85" s="19">
        <v>43733</v>
      </c>
      <c r="E85" s="19">
        <v>43847</v>
      </c>
      <c r="F85" s="19">
        <v>43859</v>
      </c>
      <c r="G85" s="19" t="s">
        <v>975</v>
      </c>
      <c r="H85" s="19"/>
      <c r="I85" s="20"/>
      <c r="J85" s="20">
        <v>43966</v>
      </c>
      <c r="K85" s="28" t="str">
        <f>IFERROR(VLOOKUP([1]!NeedsData[[#This Row],[Need Number]],[1]!Database[#Data],K$1,FALSE),"")</f>
        <v/>
      </c>
      <c r="L85" s="48" t="str">
        <f>IFERROR(VLOOKUP([1]!NeedsData[[#This Row],[Need Number]],[1]!Database[#Data],L$1,FALSE),"")</f>
        <v/>
      </c>
    </row>
    <row r="86" spans="1:12" x14ac:dyDescent="0.35">
      <c r="A86" s="3" t="s">
        <v>86</v>
      </c>
      <c r="B86" s="4" t="str">
        <f t="shared" si="1"/>
        <v>AEP</v>
      </c>
      <c r="C86" s="4" t="s">
        <v>929</v>
      </c>
      <c r="D86" s="17">
        <v>43733</v>
      </c>
      <c r="E86" s="17">
        <v>43847</v>
      </c>
      <c r="F86" s="17">
        <v>43859</v>
      </c>
      <c r="G86" s="17" t="s">
        <v>975</v>
      </c>
      <c r="H86" s="17"/>
      <c r="I86" s="18"/>
      <c r="J86" s="18">
        <v>43966</v>
      </c>
      <c r="K86" s="27" t="str">
        <f>IFERROR(VLOOKUP([1]!NeedsData[[#This Row],[Need Number]],[1]!Database[#Data],K$1,FALSE),"")</f>
        <v/>
      </c>
      <c r="L86" s="36" t="str">
        <f>IFERROR(VLOOKUP([1]!NeedsData[[#This Row],[Need Number]],[1]!Database[#Data],L$1,FALSE),"")</f>
        <v/>
      </c>
    </row>
    <row r="87" spans="1:12" x14ac:dyDescent="0.35">
      <c r="A87" s="3" t="s">
        <v>87</v>
      </c>
      <c r="B87" s="6" t="str">
        <f t="shared" si="1"/>
        <v>AEP</v>
      </c>
      <c r="C87" s="6" t="s">
        <v>929</v>
      </c>
      <c r="D87" s="19">
        <v>43733</v>
      </c>
      <c r="E87" s="19">
        <v>43847</v>
      </c>
      <c r="F87" s="19">
        <v>43859</v>
      </c>
      <c r="G87" s="19" t="s">
        <v>933</v>
      </c>
      <c r="H87" s="19"/>
      <c r="I87" s="20"/>
      <c r="J87" s="20">
        <v>43966</v>
      </c>
      <c r="K87" s="28" t="str">
        <f>IFERROR(VLOOKUP([1]!NeedsData[[#This Row],[Need Number]],[1]!Database[#Data],K$1,FALSE),"")</f>
        <v/>
      </c>
      <c r="L87" s="48" t="str">
        <f>IFERROR(VLOOKUP([1]!NeedsData[[#This Row],[Need Number]],[1]!Database[#Data],L$1,FALSE),"")</f>
        <v/>
      </c>
    </row>
    <row r="88" spans="1:12" x14ac:dyDescent="0.35">
      <c r="A88" s="3" t="s">
        <v>88</v>
      </c>
      <c r="B88" s="4" t="str">
        <f t="shared" si="1"/>
        <v>AEP</v>
      </c>
      <c r="C88" s="4" t="s">
        <v>929</v>
      </c>
      <c r="D88" s="17">
        <v>43733</v>
      </c>
      <c r="E88" s="17">
        <v>43847</v>
      </c>
      <c r="F88" s="17">
        <v>43859</v>
      </c>
      <c r="G88" s="17" t="s">
        <v>933</v>
      </c>
      <c r="H88" s="17"/>
      <c r="I88" s="18"/>
      <c r="J88" s="18">
        <v>43966</v>
      </c>
      <c r="K88" s="27" t="str">
        <f>IFERROR(VLOOKUP([1]!NeedsData[[#This Row],[Need Number]],[1]!Database[#Data],K$1,FALSE),"")</f>
        <v/>
      </c>
      <c r="L88" s="36" t="str">
        <f>IFERROR(VLOOKUP([1]!NeedsData[[#This Row],[Need Number]],[1]!Database[#Data],L$1,FALSE),"")</f>
        <v/>
      </c>
    </row>
    <row r="89" spans="1:12" x14ac:dyDescent="0.35">
      <c r="A89" s="3" t="s">
        <v>89</v>
      </c>
      <c r="B89" s="6" t="str">
        <f t="shared" si="1"/>
        <v>AEP</v>
      </c>
      <c r="C89" s="6" t="s">
        <v>929</v>
      </c>
      <c r="D89" s="19">
        <v>43733</v>
      </c>
      <c r="E89" s="19">
        <v>43847</v>
      </c>
      <c r="F89" s="19">
        <v>43859</v>
      </c>
      <c r="G89" s="19" t="s">
        <v>933</v>
      </c>
      <c r="H89" s="19"/>
      <c r="I89" s="20"/>
      <c r="J89" s="20">
        <v>43966</v>
      </c>
      <c r="K89" s="28" t="str">
        <f>IFERROR(VLOOKUP([1]!NeedsData[[#This Row],[Need Number]],[1]!Database[#Data],K$1,FALSE),"")</f>
        <v/>
      </c>
      <c r="L89" s="48" t="str">
        <f>IFERROR(VLOOKUP([1]!NeedsData[[#This Row],[Need Number]],[1]!Database[#Data],L$1,FALSE),"")</f>
        <v/>
      </c>
    </row>
    <row r="90" spans="1:12" x14ac:dyDescent="0.35">
      <c r="A90" s="3" t="s">
        <v>90</v>
      </c>
      <c r="B90" s="4" t="str">
        <f t="shared" si="1"/>
        <v>AEP</v>
      </c>
      <c r="C90" s="4" t="s">
        <v>929</v>
      </c>
      <c r="D90" s="17">
        <v>43763</v>
      </c>
      <c r="E90" s="17">
        <v>43817</v>
      </c>
      <c r="F90" s="17">
        <v>43859</v>
      </c>
      <c r="G90" s="17" t="s">
        <v>976</v>
      </c>
      <c r="H90" s="17"/>
      <c r="I90" s="18"/>
      <c r="J90" s="18">
        <v>43966</v>
      </c>
      <c r="K90" s="27" t="str">
        <f>IFERROR(VLOOKUP([1]!NeedsData[[#This Row],[Need Number]],[1]!Database[#Data],K$1,FALSE),"")</f>
        <v/>
      </c>
      <c r="L90" s="36" t="str">
        <f>IFERROR(VLOOKUP([1]!NeedsData[[#This Row],[Need Number]],[1]!Database[#Data],L$1,FALSE),"")</f>
        <v/>
      </c>
    </row>
    <row r="91" spans="1:12" x14ac:dyDescent="0.35">
      <c r="A91" s="3" t="s">
        <v>91</v>
      </c>
      <c r="B91" s="6" t="str">
        <f t="shared" si="1"/>
        <v>AEP</v>
      </c>
      <c r="C91" s="6" t="s">
        <v>929</v>
      </c>
      <c r="D91" s="19">
        <v>43791</v>
      </c>
      <c r="E91" s="19">
        <v>44155</v>
      </c>
      <c r="F91" s="19">
        <v>44295</v>
      </c>
      <c r="G91" s="19" t="s">
        <v>977</v>
      </c>
      <c r="H91" s="19"/>
      <c r="I91" s="20"/>
      <c r="J91" s="20">
        <v>44294</v>
      </c>
      <c r="K91" s="28" t="s">
        <v>1363</v>
      </c>
      <c r="L91" s="48" t="str">
        <f>IFERROR(VLOOKUP([1]!NeedsData[[#This Row],[Need Number]],[1]!Database[#Data],L$1,FALSE),"")</f>
        <v/>
      </c>
    </row>
    <row r="92" spans="1:12" x14ac:dyDescent="0.35">
      <c r="A92" s="3" t="s">
        <v>92</v>
      </c>
      <c r="B92" s="4" t="str">
        <f t="shared" si="1"/>
        <v>AEP</v>
      </c>
      <c r="C92" s="4" t="s">
        <v>929</v>
      </c>
      <c r="D92" s="17">
        <v>43791</v>
      </c>
      <c r="E92" s="17">
        <v>43882</v>
      </c>
      <c r="F92" s="17">
        <v>43931</v>
      </c>
      <c r="G92" s="17" t="s">
        <v>978</v>
      </c>
      <c r="H92" s="17"/>
      <c r="I92" s="18"/>
      <c r="J92" s="18">
        <v>43966</v>
      </c>
      <c r="K92" s="27" t="str">
        <f>IFERROR(VLOOKUP([1]!NeedsData[[#This Row],[Need Number]],[1]!Database[#Data],K$1,FALSE),"")</f>
        <v/>
      </c>
      <c r="L92" s="36" t="str">
        <f>IFERROR(VLOOKUP([1]!NeedsData[[#This Row],[Need Number]],[1]!Database[#Data],L$1,FALSE),"")</f>
        <v/>
      </c>
    </row>
    <row r="93" spans="1:12" x14ac:dyDescent="0.35">
      <c r="A93" s="3" t="s">
        <v>93</v>
      </c>
      <c r="B93" s="6" t="str">
        <f t="shared" si="1"/>
        <v>AEP</v>
      </c>
      <c r="C93" s="6" t="s">
        <v>929</v>
      </c>
      <c r="D93" s="19">
        <v>43791</v>
      </c>
      <c r="E93" s="19">
        <v>43882</v>
      </c>
      <c r="F93" s="19">
        <v>43931</v>
      </c>
      <c r="G93" s="19" t="s">
        <v>979</v>
      </c>
      <c r="H93" s="19"/>
      <c r="I93" s="20"/>
      <c r="J93" s="20">
        <v>43966</v>
      </c>
      <c r="K93" s="28" t="str">
        <f>IFERROR(VLOOKUP([1]!NeedsData[[#This Row],[Need Number]],[1]!Database[#Data],K$1,FALSE),"")</f>
        <v/>
      </c>
      <c r="L93" s="48" t="str">
        <f>IFERROR(VLOOKUP([1]!NeedsData[[#This Row],[Need Number]],[1]!Database[#Data],L$1,FALSE),"")</f>
        <v/>
      </c>
    </row>
    <row r="94" spans="1:12" ht="101.5" x14ac:dyDescent="0.35">
      <c r="A94" s="3" t="s">
        <v>94</v>
      </c>
      <c r="B94" s="4" t="str">
        <f t="shared" si="1"/>
        <v>AEP</v>
      </c>
      <c r="C94" s="4" t="s">
        <v>929</v>
      </c>
      <c r="D94" s="17">
        <v>43791</v>
      </c>
      <c r="E94" s="17">
        <v>44362</v>
      </c>
      <c r="F94" s="17">
        <v>44441</v>
      </c>
      <c r="G94" s="17" t="s">
        <v>980</v>
      </c>
      <c r="H94" s="17"/>
      <c r="I94" s="18"/>
      <c r="J94" s="18">
        <v>44440</v>
      </c>
      <c r="K94" s="27" t="str">
        <f>IFERROR(VLOOKUP([1]!NeedsData[[#This Row],[Need Number]],[1]!Database[#Data],K$1,FALSE),"")</f>
        <v/>
      </c>
      <c r="L94" s="36" t="s">
        <v>1718</v>
      </c>
    </row>
    <row r="95" spans="1:12" x14ac:dyDescent="0.35">
      <c r="A95" s="3" t="s">
        <v>95</v>
      </c>
      <c r="B95" s="6" t="str">
        <f t="shared" si="1"/>
        <v>AEP</v>
      </c>
      <c r="C95" s="6" t="s">
        <v>929</v>
      </c>
      <c r="D95" s="19">
        <v>43847</v>
      </c>
      <c r="E95" s="19">
        <v>44001</v>
      </c>
      <c r="F95" s="19">
        <v>44089</v>
      </c>
      <c r="G95" s="19" t="s">
        <v>931</v>
      </c>
      <c r="H95" s="19"/>
      <c r="I95" s="19"/>
      <c r="J95" s="19">
        <v>44089</v>
      </c>
      <c r="K95" s="28" t="str">
        <f>IFERROR(VLOOKUP([1]!NeedsData[[#This Row],[Need Number]],[1]!Database[#Data],K$1,FALSE),"")</f>
        <v/>
      </c>
      <c r="L95" s="46" t="str">
        <f>IFERROR(VLOOKUP([1]!NeedsData[[#This Row],[Need Number]],[1]!Database[#Data],L$1,FALSE),"")</f>
        <v/>
      </c>
    </row>
    <row r="96" spans="1:12" x14ac:dyDescent="0.35">
      <c r="A96" s="3" t="s">
        <v>96</v>
      </c>
      <c r="B96" s="4" t="str">
        <f t="shared" si="1"/>
        <v>AEP</v>
      </c>
      <c r="C96" s="4" t="s">
        <v>929</v>
      </c>
      <c r="D96" s="17">
        <v>43791</v>
      </c>
      <c r="E96" s="17"/>
      <c r="F96" s="17"/>
      <c r="G96" s="17"/>
      <c r="H96" s="17"/>
      <c r="I96" s="18"/>
      <c r="J96" s="18"/>
      <c r="K96" s="27" t="str">
        <f>IFERROR(VLOOKUP([1]!NeedsData[[#This Row],[Need Number]],[1]!Database[#Data],K$1,FALSE),"")</f>
        <v/>
      </c>
      <c r="L96" s="36" t="str">
        <f>IFERROR(VLOOKUP([1]!NeedsData[[#This Row],[Need Number]],[1]!Database[#Data],L$1,FALSE),"")</f>
        <v/>
      </c>
    </row>
    <row r="97" spans="1:12" x14ac:dyDescent="0.35">
      <c r="A97" s="3" t="s">
        <v>97</v>
      </c>
      <c r="B97" s="6" t="str">
        <f t="shared" si="1"/>
        <v>AEP</v>
      </c>
      <c r="C97" s="6" t="s">
        <v>929</v>
      </c>
      <c r="D97" s="19">
        <v>43791</v>
      </c>
      <c r="E97" s="19"/>
      <c r="F97" s="19"/>
      <c r="G97" s="19"/>
      <c r="H97" s="19"/>
      <c r="I97" s="20"/>
      <c r="J97" s="20"/>
      <c r="K97" s="28" t="str">
        <f>IFERROR(VLOOKUP([1]!NeedsData[[#This Row],[Need Number]],[1]!Database[#Data],K$1,FALSE),"")</f>
        <v/>
      </c>
      <c r="L97" s="48" t="str">
        <f>IFERROR(VLOOKUP([1]!NeedsData[[#This Row],[Need Number]],[1]!Database[#Data],L$1,FALSE),"")</f>
        <v/>
      </c>
    </row>
    <row r="98" spans="1:12" x14ac:dyDescent="0.35">
      <c r="A98" s="3" t="s">
        <v>98</v>
      </c>
      <c r="B98" s="4" t="str">
        <f t="shared" si="1"/>
        <v>AEP</v>
      </c>
      <c r="C98" s="4" t="s">
        <v>929</v>
      </c>
      <c r="D98" s="17">
        <v>43791</v>
      </c>
      <c r="E98" s="17">
        <v>43882</v>
      </c>
      <c r="F98" s="17">
        <v>43931</v>
      </c>
      <c r="G98" s="17" t="s">
        <v>981</v>
      </c>
      <c r="H98" s="17"/>
      <c r="I98" s="18"/>
      <c r="J98" s="18">
        <v>43966</v>
      </c>
      <c r="K98" s="27" t="str">
        <f>IFERROR(VLOOKUP([1]!NeedsData[[#This Row],[Need Number]],[1]!Database[#Data],K$1,FALSE),"")</f>
        <v/>
      </c>
      <c r="L98" s="36" t="str">
        <f>IFERROR(VLOOKUP([1]!NeedsData[[#This Row],[Need Number]],[1]!Database[#Data],L$1,FALSE),"")</f>
        <v/>
      </c>
    </row>
    <row r="99" spans="1:12" x14ac:dyDescent="0.35">
      <c r="A99" s="3" t="s">
        <v>99</v>
      </c>
      <c r="B99" s="6" t="str">
        <f t="shared" si="1"/>
        <v>AEP</v>
      </c>
      <c r="C99" s="6" t="s">
        <v>929</v>
      </c>
      <c r="D99" s="19">
        <v>43578</v>
      </c>
      <c r="E99" s="19">
        <v>44484</v>
      </c>
      <c r="F99" s="19"/>
      <c r="G99" s="19"/>
      <c r="H99" s="19"/>
      <c r="I99" s="20"/>
      <c r="J99" s="20"/>
      <c r="K99" s="28" t="str">
        <f>IFERROR(VLOOKUP([1]!NeedsData[[#This Row],[Need Number]],[1]!Database[#Data],K$1,FALSE),"")</f>
        <v/>
      </c>
      <c r="L99" s="48" t="str">
        <f>IFERROR(VLOOKUP([1]!NeedsData[[#This Row],[Need Number]],[1]!Database[#Data],L$1,FALSE),"")</f>
        <v/>
      </c>
    </row>
    <row r="100" spans="1:12" x14ac:dyDescent="0.35">
      <c r="A100" s="3" t="s">
        <v>100</v>
      </c>
      <c r="B100" s="4" t="str">
        <f t="shared" si="1"/>
        <v>AEP</v>
      </c>
      <c r="C100" s="4" t="s">
        <v>929</v>
      </c>
      <c r="D100" s="17">
        <v>43578</v>
      </c>
      <c r="E100" s="17">
        <v>43882</v>
      </c>
      <c r="F100" s="17">
        <v>43931</v>
      </c>
      <c r="G100" s="17" t="s">
        <v>982</v>
      </c>
      <c r="H100" s="17"/>
      <c r="I100" s="18"/>
      <c r="J100" s="18">
        <v>43966</v>
      </c>
      <c r="K100" s="27" t="str">
        <f>IFERROR(VLOOKUP([1]!NeedsData[[#This Row],[Need Number]],[1]!Database[#Data],K$1,FALSE),"")</f>
        <v/>
      </c>
      <c r="L100" s="36" t="str">
        <f>IFERROR(VLOOKUP([1]!NeedsData[[#This Row],[Need Number]],[1]!Database[#Data],L$1,FALSE),"")</f>
        <v/>
      </c>
    </row>
    <row r="101" spans="1:12" ht="409.5" x14ac:dyDescent="0.35">
      <c r="A101" s="3" t="s">
        <v>101</v>
      </c>
      <c r="B101" s="6" t="str">
        <f t="shared" si="1"/>
        <v>AEP</v>
      </c>
      <c r="C101" s="6" t="s">
        <v>929</v>
      </c>
      <c r="D101" s="19">
        <v>43578</v>
      </c>
      <c r="E101" s="19">
        <v>44085</v>
      </c>
      <c r="F101" s="19">
        <v>44209</v>
      </c>
      <c r="G101" s="19" t="s">
        <v>983</v>
      </c>
      <c r="H101" s="19"/>
      <c r="I101" s="20"/>
      <c r="J101" s="20">
        <v>44207</v>
      </c>
      <c r="K101" s="28" t="s">
        <v>1364</v>
      </c>
      <c r="L101" s="48" t="s">
        <v>1719</v>
      </c>
    </row>
    <row r="102" spans="1:12" x14ac:dyDescent="0.35">
      <c r="A102" s="3" t="s">
        <v>102</v>
      </c>
      <c r="B102" s="4" t="str">
        <f t="shared" si="1"/>
        <v>AEP</v>
      </c>
      <c r="C102" s="4" t="s">
        <v>929</v>
      </c>
      <c r="D102" s="17">
        <v>43578</v>
      </c>
      <c r="E102" s="17">
        <v>44155</v>
      </c>
      <c r="F102" s="17">
        <v>44295</v>
      </c>
      <c r="G102" s="17" t="s">
        <v>984</v>
      </c>
      <c r="H102" s="17"/>
      <c r="I102" s="18"/>
      <c r="J102" s="18">
        <v>44294</v>
      </c>
      <c r="K102" s="27" t="s">
        <v>1365</v>
      </c>
      <c r="L102" s="36" t="str">
        <f>IFERROR(VLOOKUP([1]!NeedsData[[#This Row],[Need Number]],[1]!Database[#Data],L$1,FALSE),"")</f>
        <v/>
      </c>
    </row>
    <row r="103" spans="1:12" ht="409.5" x14ac:dyDescent="0.35">
      <c r="A103" s="3" t="s">
        <v>103</v>
      </c>
      <c r="B103" s="6" t="str">
        <f t="shared" si="1"/>
        <v>AEP</v>
      </c>
      <c r="C103" s="6" t="s">
        <v>929</v>
      </c>
      <c r="D103" s="19">
        <v>43578</v>
      </c>
      <c r="E103" s="19">
        <v>44155</v>
      </c>
      <c r="F103" s="19">
        <v>44295</v>
      </c>
      <c r="G103" s="19" t="s">
        <v>985</v>
      </c>
      <c r="H103" s="19"/>
      <c r="I103" s="20"/>
      <c r="J103" s="20">
        <v>44294</v>
      </c>
      <c r="K103" s="28" t="s">
        <v>1366</v>
      </c>
      <c r="L103" s="48" t="s">
        <v>1720</v>
      </c>
    </row>
    <row r="104" spans="1:12" x14ac:dyDescent="0.35">
      <c r="A104" s="3" t="s">
        <v>104</v>
      </c>
      <c r="B104" s="4" t="str">
        <f t="shared" si="1"/>
        <v>AEP</v>
      </c>
      <c r="C104" s="4" t="s">
        <v>929</v>
      </c>
      <c r="D104" s="17">
        <v>43578</v>
      </c>
      <c r="E104" s="17"/>
      <c r="F104" s="17"/>
      <c r="G104" s="17"/>
      <c r="H104" s="17"/>
      <c r="I104" s="18"/>
      <c r="J104" s="18"/>
      <c r="K104" s="27" t="str">
        <f>IFERROR(VLOOKUP([1]!NeedsData[[#This Row],[Need Number]],[1]!Database[#Data],K$1,FALSE),"")</f>
        <v/>
      </c>
      <c r="L104" s="36" t="str">
        <f>IFERROR(VLOOKUP([1]!NeedsData[[#This Row],[Need Number]],[1]!Database[#Data],L$1,FALSE),"")</f>
        <v/>
      </c>
    </row>
    <row r="105" spans="1:12" x14ac:dyDescent="0.35">
      <c r="A105" s="3" t="s">
        <v>105</v>
      </c>
      <c r="B105" s="6" t="str">
        <f t="shared" si="1"/>
        <v>AEP</v>
      </c>
      <c r="C105" s="6" t="s">
        <v>929</v>
      </c>
      <c r="D105" s="19">
        <v>43791</v>
      </c>
      <c r="E105" s="19">
        <v>43817</v>
      </c>
      <c r="F105" s="19">
        <v>43859</v>
      </c>
      <c r="G105" s="19" t="s">
        <v>986</v>
      </c>
      <c r="H105" s="19"/>
      <c r="I105" s="20"/>
      <c r="J105" s="20">
        <v>43966</v>
      </c>
      <c r="K105" s="28" t="str">
        <f>IFERROR(VLOOKUP([1]!NeedsData[[#This Row],[Need Number]],[1]!Database[#Data],K$1,FALSE),"")</f>
        <v/>
      </c>
      <c r="L105" s="48" t="str">
        <f>IFERROR(VLOOKUP([1]!NeedsData[[#This Row],[Need Number]],[1]!Database[#Data],L$1,FALSE),"")</f>
        <v/>
      </c>
    </row>
    <row r="106" spans="1:12" x14ac:dyDescent="0.35">
      <c r="A106" s="3" t="s">
        <v>106</v>
      </c>
      <c r="B106" s="4" t="str">
        <f t="shared" si="1"/>
        <v>AEP</v>
      </c>
      <c r="C106" s="4" t="s">
        <v>929</v>
      </c>
      <c r="D106" s="17">
        <v>43633</v>
      </c>
      <c r="E106" s="17">
        <v>43882</v>
      </c>
      <c r="F106" s="17">
        <v>43931</v>
      </c>
      <c r="G106" s="17" t="s">
        <v>987</v>
      </c>
      <c r="H106" s="17"/>
      <c r="I106" s="18"/>
      <c r="J106" s="18">
        <v>43966</v>
      </c>
      <c r="K106" s="27" t="str">
        <f>IFERROR(VLOOKUP([1]!NeedsData[[#This Row],[Need Number]],[1]!Database[#Data],K$1,FALSE),"")</f>
        <v/>
      </c>
      <c r="L106" s="36" t="str">
        <f>IFERROR(VLOOKUP([1]!NeedsData[[#This Row],[Need Number]],[1]!Database[#Data],L$1,FALSE),"")</f>
        <v/>
      </c>
    </row>
    <row r="107" spans="1:12" x14ac:dyDescent="0.35">
      <c r="A107" s="3" t="s">
        <v>107</v>
      </c>
      <c r="B107" s="6" t="str">
        <f t="shared" si="1"/>
        <v>AEP</v>
      </c>
      <c r="C107" s="6" t="s">
        <v>929</v>
      </c>
      <c r="D107" s="19">
        <v>43791</v>
      </c>
      <c r="E107" s="19"/>
      <c r="F107" s="19"/>
      <c r="G107" s="19"/>
      <c r="H107" s="19"/>
      <c r="I107" s="20"/>
      <c r="J107" s="20"/>
      <c r="K107" s="28" t="str">
        <f>IFERROR(VLOOKUP([1]!NeedsData[[#This Row],[Need Number]],[1]!Database[#Data],K$1,FALSE),"")</f>
        <v/>
      </c>
      <c r="L107" s="48" t="str">
        <f>IFERROR(VLOOKUP([1]!NeedsData[[#This Row],[Need Number]],[1]!Database[#Data],L$1,FALSE),"")</f>
        <v/>
      </c>
    </row>
    <row r="108" spans="1:12" x14ac:dyDescent="0.35">
      <c r="A108" s="3" t="s">
        <v>108</v>
      </c>
      <c r="B108" s="4" t="str">
        <f t="shared" si="1"/>
        <v>AEP</v>
      </c>
      <c r="C108" s="4" t="s">
        <v>929</v>
      </c>
      <c r="D108" s="17" t="s">
        <v>938</v>
      </c>
      <c r="E108" s="17"/>
      <c r="F108" s="17"/>
      <c r="G108" s="17"/>
      <c r="H108" s="17"/>
      <c r="I108" s="18"/>
      <c r="J108" s="18"/>
      <c r="K108" s="27" t="str">
        <f>IFERROR(VLOOKUP([1]!NeedsData[[#This Row],[Need Number]],[1]!Database[#Data],K$1,FALSE),"")</f>
        <v/>
      </c>
      <c r="L108" s="36" t="str">
        <f>IFERROR(VLOOKUP([1]!NeedsData[[#This Row],[Need Number]],[1]!Database[#Data],L$1,FALSE),"")</f>
        <v/>
      </c>
    </row>
    <row r="109" spans="1:12" x14ac:dyDescent="0.35">
      <c r="A109" s="3" t="s">
        <v>109</v>
      </c>
      <c r="B109" s="6" t="str">
        <f t="shared" si="1"/>
        <v>AEP</v>
      </c>
      <c r="C109" s="6" t="s">
        <v>929</v>
      </c>
      <c r="D109" s="19">
        <v>43633</v>
      </c>
      <c r="E109" s="19"/>
      <c r="F109" s="19"/>
      <c r="G109" s="19"/>
      <c r="H109" s="19"/>
      <c r="I109" s="20"/>
      <c r="J109" s="20"/>
      <c r="K109" s="28" t="str">
        <f>IFERROR(VLOOKUP([1]!NeedsData[[#This Row],[Need Number]],[1]!Database[#Data],K$1,FALSE),"")</f>
        <v/>
      </c>
      <c r="L109" s="48" t="str">
        <f>IFERROR(VLOOKUP([1]!NeedsData[[#This Row],[Need Number]],[1]!Database[#Data],L$1,FALSE),"")</f>
        <v/>
      </c>
    </row>
    <row r="110" spans="1:12" x14ac:dyDescent="0.35">
      <c r="A110" s="3" t="s">
        <v>110</v>
      </c>
      <c r="B110" s="4" t="str">
        <f t="shared" si="1"/>
        <v>AEP</v>
      </c>
      <c r="C110" s="4" t="s">
        <v>929</v>
      </c>
      <c r="D110" s="17">
        <v>43633</v>
      </c>
      <c r="E110" s="17">
        <v>43791</v>
      </c>
      <c r="F110" s="17">
        <v>43859</v>
      </c>
      <c r="G110" s="17" t="s">
        <v>988</v>
      </c>
      <c r="H110" s="17"/>
      <c r="I110" s="18"/>
      <c r="J110" s="18">
        <v>43966</v>
      </c>
      <c r="K110" s="27" t="str">
        <f>IFERROR(VLOOKUP([1]!NeedsData[[#This Row],[Need Number]],[1]!Database[#Data],K$1,FALSE),"")</f>
        <v/>
      </c>
      <c r="L110" s="36" t="str">
        <f>IFERROR(VLOOKUP([1]!NeedsData[[#This Row],[Need Number]],[1]!Database[#Data],L$1,FALSE),"")</f>
        <v/>
      </c>
    </row>
    <row r="111" spans="1:12" x14ac:dyDescent="0.35">
      <c r="A111" s="3" t="s">
        <v>111</v>
      </c>
      <c r="B111" s="6" t="str">
        <f t="shared" si="1"/>
        <v>AEP</v>
      </c>
      <c r="C111" s="6" t="s">
        <v>929</v>
      </c>
      <c r="D111" s="19">
        <v>43763</v>
      </c>
      <c r="E111" s="19">
        <v>43817</v>
      </c>
      <c r="F111" s="19">
        <v>43859</v>
      </c>
      <c r="G111" s="19" t="s">
        <v>939</v>
      </c>
      <c r="H111" s="19"/>
      <c r="I111" s="20"/>
      <c r="J111" s="20">
        <v>43966</v>
      </c>
      <c r="K111" s="28" t="str">
        <f>IFERROR(VLOOKUP([1]!NeedsData[[#This Row],[Need Number]],[1]!Database[#Data],K$1,FALSE),"")</f>
        <v/>
      </c>
      <c r="L111" s="48" t="str">
        <f>IFERROR(VLOOKUP([1]!NeedsData[[#This Row],[Need Number]],[1]!Database[#Data],L$1,FALSE),"")</f>
        <v/>
      </c>
    </row>
    <row r="112" spans="1:12" x14ac:dyDescent="0.35">
      <c r="A112" s="3" t="s">
        <v>112</v>
      </c>
      <c r="B112" s="4" t="str">
        <f t="shared" si="1"/>
        <v>AEP</v>
      </c>
      <c r="C112" s="4" t="s">
        <v>929</v>
      </c>
      <c r="D112" s="17">
        <v>43706</v>
      </c>
      <c r="E112" s="17">
        <v>43882</v>
      </c>
      <c r="F112" s="17">
        <v>43931</v>
      </c>
      <c r="G112" s="17" t="s">
        <v>987</v>
      </c>
      <c r="H112" s="17"/>
      <c r="I112" s="18"/>
      <c r="J112" s="18">
        <v>43966</v>
      </c>
      <c r="K112" s="27" t="str">
        <f>IFERROR(VLOOKUP([1]!NeedsData[[#This Row],[Need Number]],[1]!Database[#Data],K$1,FALSE),"")</f>
        <v/>
      </c>
      <c r="L112" s="36" t="str">
        <f>IFERROR(VLOOKUP([1]!NeedsData[[#This Row],[Need Number]],[1]!Database[#Data],L$1,FALSE),"")</f>
        <v/>
      </c>
    </row>
    <row r="113" spans="1:12" x14ac:dyDescent="0.35">
      <c r="A113" s="3" t="s">
        <v>113</v>
      </c>
      <c r="B113" s="6" t="str">
        <f t="shared" si="1"/>
        <v>AEP</v>
      </c>
      <c r="C113" s="6" t="s">
        <v>929</v>
      </c>
      <c r="D113" s="19">
        <v>43516</v>
      </c>
      <c r="E113" s="19">
        <v>43817</v>
      </c>
      <c r="F113" s="19">
        <v>43859</v>
      </c>
      <c r="G113" s="19" t="s">
        <v>989</v>
      </c>
      <c r="H113" s="19"/>
      <c r="I113" s="20"/>
      <c r="J113" s="20">
        <v>43966</v>
      </c>
      <c r="K113" s="28" t="str">
        <f>IFERROR(VLOOKUP([1]!NeedsData[[#This Row],[Need Number]],[1]!Database[#Data],K$1,FALSE),"")</f>
        <v/>
      </c>
      <c r="L113" s="48" t="str">
        <f>IFERROR(VLOOKUP([1]!NeedsData[[#This Row],[Need Number]],[1]!Database[#Data],L$1,FALSE),"")</f>
        <v/>
      </c>
    </row>
    <row r="114" spans="1:12" x14ac:dyDescent="0.35">
      <c r="A114" s="3" t="s">
        <v>114</v>
      </c>
      <c r="B114" s="4" t="str">
        <f t="shared" si="1"/>
        <v>AEP</v>
      </c>
      <c r="C114" s="4" t="s">
        <v>929</v>
      </c>
      <c r="D114" s="17">
        <v>43516</v>
      </c>
      <c r="E114" s="17"/>
      <c r="F114" s="17"/>
      <c r="G114" s="17"/>
      <c r="H114" s="17"/>
      <c r="I114" s="18"/>
      <c r="J114" s="18"/>
      <c r="K114" s="27" t="str">
        <f>IFERROR(VLOOKUP([1]!NeedsData[[#This Row],[Need Number]],[1]!Database[#Data],K$1,FALSE),"")</f>
        <v/>
      </c>
      <c r="L114" s="36" t="str">
        <f>IFERROR(VLOOKUP([1]!NeedsData[[#This Row],[Need Number]],[1]!Database[#Data],L$1,FALSE),"")</f>
        <v/>
      </c>
    </row>
    <row r="115" spans="1:12" x14ac:dyDescent="0.35">
      <c r="A115" s="3" t="s">
        <v>115</v>
      </c>
      <c r="B115" s="6" t="str">
        <f t="shared" si="1"/>
        <v>AEP</v>
      </c>
      <c r="C115" s="6" t="s">
        <v>929</v>
      </c>
      <c r="D115" s="19">
        <v>43733</v>
      </c>
      <c r="E115" s="19">
        <v>43882</v>
      </c>
      <c r="F115" s="19">
        <v>43931</v>
      </c>
      <c r="G115" s="19" t="s">
        <v>990</v>
      </c>
      <c r="H115" s="19"/>
      <c r="I115" s="20"/>
      <c r="J115" s="20">
        <v>43966</v>
      </c>
      <c r="K115" s="28" t="str">
        <f>IFERROR(VLOOKUP([1]!NeedsData[[#This Row],[Need Number]],[1]!Database[#Data],K$1,FALSE),"")</f>
        <v/>
      </c>
      <c r="L115" s="48" t="str">
        <f>IFERROR(VLOOKUP([1]!NeedsData[[#This Row],[Need Number]],[1]!Database[#Data],L$1,FALSE),"")</f>
        <v/>
      </c>
    </row>
    <row r="116" spans="1:12" x14ac:dyDescent="0.35">
      <c r="A116" s="3" t="s">
        <v>116</v>
      </c>
      <c r="B116" s="4" t="str">
        <f t="shared" si="1"/>
        <v>AEP</v>
      </c>
      <c r="C116" s="4" t="s">
        <v>929</v>
      </c>
      <c r="D116" s="17">
        <v>43706</v>
      </c>
      <c r="E116" s="17">
        <v>43817</v>
      </c>
      <c r="F116" s="17">
        <v>43859</v>
      </c>
      <c r="G116" s="17" t="s">
        <v>939</v>
      </c>
      <c r="H116" s="17"/>
      <c r="I116" s="18"/>
      <c r="J116" s="18">
        <v>43966</v>
      </c>
      <c r="K116" s="27" t="str">
        <f>IFERROR(VLOOKUP([1]!NeedsData[[#This Row],[Need Number]],[1]!Database[#Data],K$1,FALSE),"")</f>
        <v/>
      </c>
      <c r="L116" s="36" t="str">
        <f>IFERROR(VLOOKUP([1]!NeedsData[[#This Row],[Need Number]],[1]!Database[#Data],L$1,FALSE),"")</f>
        <v/>
      </c>
    </row>
    <row r="117" spans="1:12" x14ac:dyDescent="0.35">
      <c r="A117" s="3" t="s">
        <v>117</v>
      </c>
      <c r="B117" s="6" t="str">
        <f t="shared" si="1"/>
        <v>AEP</v>
      </c>
      <c r="C117" s="6" t="s">
        <v>929</v>
      </c>
      <c r="D117" s="19">
        <v>43516</v>
      </c>
      <c r="E117" s="19"/>
      <c r="F117" s="19"/>
      <c r="G117" s="19"/>
      <c r="H117" s="19"/>
      <c r="I117" s="20"/>
      <c r="J117" s="20"/>
      <c r="K117" s="28" t="str">
        <f>IFERROR(VLOOKUP([1]!NeedsData[[#This Row],[Need Number]],[1]!Database[#Data],K$1,FALSE),"")</f>
        <v/>
      </c>
      <c r="L117" s="48" t="str">
        <f>IFERROR(VLOOKUP([1]!NeedsData[[#This Row],[Need Number]],[1]!Database[#Data],L$1,FALSE),"")</f>
        <v/>
      </c>
    </row>
    <row r="118" spans="1:12" ht="145" x14ac:dyDescent="0.35">
      <c r="A118" s="3" t="s">
        <v>118</v>
      </c>
      <c r="B118" s="4" t="str">
        <f t="shared" si="1"/>
        <v>AEP</v>
      </c>
      <c r="C118" s="4" t="s">
        <v>929</v>
      </c>
      <c r="D118" s="17">
        <v>43763</v>
      </c>
      <c r="E118" s="17">
        <v>44155</v>
      </c>
      <c r="F118" s="17">
        <v>44295</v>
      </c>
      <c r="G118" s="17" t="s">
        <v>985</v>
      </c>
      <c r="H118" s="17"/>
      <c r="I118" s="18"/>
      <c r="J118" s="18">
        <v>44294</v>
      </c>
      <c r="K118" s="27" t="s">
        <v>1366</v>
      </c>
      <c r="L118" s="36" t="s">
        <v>1721</v>
      </c>
    </row>
    <row r="119" spans="1:12" x14ac:dyDescent="0.35">
      <c r="A119" s="3" t="s">
        <v>119</v>
      </c>
      <c r="B119" s="6" t="str">
        <f t="shared" si="1"/>
        <v>AEP</v>
      </c>
      <c r="C119" s="6" t="s">
        <v>929</v>
      </c>
      <c r="D119" s="19">
        <v>43763</v>
      </c>
      <c r="E119" s="19">
        <v>43882</v>
      </c>
      <c r="F119" s="19">
        <v>43931</v>
      </c>
      <c r="G119" s="19" t="s">
        <v>991</v>
      </c>
      <c r="H119" s="19"/>
      <c r="I119" s="20"/>
      <c r="J119" s="20">
        <v>43966</v>
      </c>
      <c r="K119" s="28" t="str">
        <f>IFERROR(VLOOKUP([1]!NeedsData[[#This Row],[Need Number]],[1]!Database[#Data],K$1,FALSE),"")</f>
        <v/>
      </c>
      <c r="L119" s="48" t="str">
        <f>IFERROR(VLOOKUP([1]!NeedsData[[#This Row],[Need Number]],[1]!Database[#Data],L$1,FALSE),"")</f>
        <v/>
      </c>
    </row>
    <row r="120" spans="1:12" x14ac:dyDescent="0.35">
      <c r="A120" s="3" t="s">
        <v>120</v>
      </c>
      <c r="B120" s="4" t="str">
        <f t="shared" si="1"/>
        <v>AEP</v>
      </c>
      <c r="C120" s="4" t="s">
        <v>929</v>
      </c>
      <c r="D120" s="17">
        <v>43763</v>
      </c>
      <c r="E120" s="17">
        <v>43882</v>
      </c>
      <c r="F120" s="17">
        <v>43931</v>
      </c>
      <c r="G120" s="17" t="s">
        <v>992</v>
      </c>
      <c r="H120" s="17"/>
      <c r="I120" s="18"/>
      <c r="J120" s="18">
        <v>43966</v>
      </c>
      <c r="K120" s="27" t="str">
        <f>IFERROR(VLOOKUP([1]!NeedsData[[#This Row],[Need Number]],[1]!Database[#Data],K$1,FALSE),"")</f>
        <v/>
      </c>
      <c r="L120" s="36" t="str">
        <f>IFERROR(VLOOKUP([1]!NeedsData[[#This Row],[Need Number]],[1]!Database[#Data],L$1,FALSE),"")</f>
        <v/>
      </c>
    </row>
    <row r="121" spans="1:12" ht="203" x14ac:dyDescent="0.35">
      <c r="A121" s="3" t="s">
        <v>121</v>
      </c>
      <c r="B121" s="6" t="str">
        <f t="shared" si="1"/>
        <v>AEP</v>
      </c>
      <c r="C121" s="6" t="s">
        <v>929</v>
      </c>
      <c r="D121" s="19">
        <v>43783</v>
      </c>
      <c r="E121" s="19">
        <v>43900</v>
      </c>
      <c r="F121" s="19">
        <v>43962</v>
      </c>
      <c r="G121" s="19" t="s">
        <v>993</v>
      </c>
      <c r="H121" s="19"/>
      <c r="I121" s="20"/>
      <c r="J121" s="20">
        <v>43966</v>
      </c>
      <c r="K121" s="28" t="s">
        <v>1367</v>
      </c>
      <c r="L121" s="46" t="s">
        <v>1722</v>
      </c>
    </row>
    <row r="122" spans="1:12" ht="217.5" x14ac:dyDescent="0.35">
      <c r="A122" s="3" t="s">
        <v>121</v>
      </c>
      <c r="B122" s="4" t="str">
        <f t="shared" si="1"/>
        <v>AEP</v>
      </c>
      <c r="C122" s="4" t="s">
        <v>929</v>
      </c>
      <c r="D122" s="17">
        <v>43783</v>
      </c>
      <c r="E122" s="17"/>
      <c r="F122" s="17"/>
      <c r="G122" s="17"/>
      <c r="H122" s="17"/>
      <c r="I122" s="18"/>
      <c r="J122" s="18"/>
      <c r="K122" s="27" t="s">
        <v>1368</v>
      </c>
      <c r="L122" s="36" t="s">
        <v>1723</v>
      </c>
    </row>
    <row r="123" spans="1:12" ht="217.5" x14ac:dyDescent="0.35">
      <c r="A123" s="3" t="s">
        <v>122</v>
      </c>
      <c r="B123" s="6" t="str">
        <f t="shared" si="1"/>
        <v>AEP</v>
      </c>
      <c r="C123" s="6" t="s">
        <v>929</v>
      </c>
      <c r="D123" s="19">
        <v>43783</v>
      </c>
      <c r="E123" s="19">
        <v>43984</v>
      </c>
      <c r="F123" s="19">
        <v>44089</v>
      </c>
      <c r="G123" s="19" t="s">
        <v>994</v>
      </c>
      <c r="H123" s="19"/>
      <c r="I123" s="19"/>
      <c r="J123" s="19">
        <v>44089</v>
      </c>
      <c r="K123" s="28" t="s">
        <v>1369</v>
      </c>
      <c r="L123" s="48" t="s">
        <v>1724</v>
      </c>
    </row>
    <row r="124" spans="1:12" x14ac:dyDescent="0.35">
      <c r="A124" s="3" t="s">
        <v>123</v>
      </c>
      <c r="B124" s="4" t="str">
        <f t="shared" si="1"/>
        <v>AEP</v>
      </c>
      <c r="C124" s="4" t="s">
        <v>929</v>
      </c>
      <c r="D124" s="17">
        <v>43791</v>
      </c>
      <c r="E124" s="17">
        <v>44057</v>
      </c>
      <c r="F124" s="17">
        <v>44125</v>
      </c>
      <c r="G124" s="17" t="s">
        <v>995</v>
      </c>
      <c r="H124" s="17"/>
      <c r="I124" s="17"/>
      <c r="J124" s="17">
        <v>44125</v>
      </c>
      <c r="K124" s="27" t="s">
        <v>1370</v>
      </c>
      <c r="L124" s="36" t="str">
        <f>IFERROR(VLOOKUP([1]!NeedsData[[#This Row],[Need Number]],[1]!Database[#Data],L$1,FALSE),"")</f>
        <v/>
      </c>
    </row>
    <row r="125" spans="1:12" x14ac:dyDescent="0.35">
      <c r="A125" s="3" t="s">
        <v>124</v>
      </c>
      <c r="B125" s="6" t="str">
        <f t="shared" si="1"/>
        <v>AEP</v>
      </c>
      <c r="C125" s="6" t="s">
        <v>929</v>
      </c>
      <c r="D125" s="19">
        <v>43791</v>
      </c>
      <c r="E125" s="19"/>
      <c r="F125" s="19"/>
      <c r="G125" s="19"/>
      <c r="H125" s="19"/>
      <c r="I125" s="20"/>
      <c r="J125" s="20"/>
      <c r="K125" s="28" t="str">
        <f>IFERROR(VLOOKUP([1]!NeedsData[[#This Row],[Need Number]],[1]!Database[#Data],K$1,FALSE),"")</f>
        <v/>
      </c>
      <c r="L125" s="48" t="str">
        <f>IFERROR(VLOOKUP([1]!NeedsData[[#This Row],[Need Number]],[1]!Database[#Data],L$1,FALSE),"")</f>
        <v/>
      </c>
    </row>
    <row r="126" spans="1:12" x14ac:dyDescent="0.35">
      <c r="A126" s="3" t="s">
        <v>125</v>
      </c>
      <c r="B126" s="4" t="str">
        <f t="shared" si="1"/>
        <v>AEP</v>
      </c>
      <c r="C126" s="4" t="s">
        <v>929</v>
      </c>
      <c r="D126" s="17">
        <v>43791</v>
      </c>
      <c r="E126" s="17">
        <v>43817</v>
      </c>
      <c r="F126" s="17">
        <v>43859</v>
      </c>
      <c r="G126" s="17" t="s">
        <v>939</v>
      </c>
      <c r="H126" s="17"/>
      <c r="I126" s="18"/>
      <c r="J126" s="18">
        <v>43966</v>
      </c>
      <c r="K126" s="27" t="str">
        <f>IFERROR(VLOOKUP([1]!NeedsData[[#This Row],[Need Number]],[1]!Database[#Data],K$1,FALSE),"")</f>
        <v/>
      </c>
      <c r="L126" s="36" t="str">
        <f>IFERROR(VLOOKUP([1]!NeedsData[[#This Row],[Need Number]],[1]!Database[#Data],L$1,FALSE),"")</f>
        <v/>
      </c>
    </row>
    <row r="127" spans="1:12" x14ac:dyDescent="0.35">
      <c r="A127" s="3" t="s">
        <v>126</v>
      </c>
      <c r="B127" s="6" t="str">
        <f t="shared" si="1"/>
        <v>AEP</v>
      </c>
      <c r="C127" s="6" t="s">
        <v>929</v>
      </c>
      <c r="D127" s="19">
        <v>43847</v>
      </c>
      <c r="E127" s="19"/>
      <c r="F127" s="19"/>
      <c r="G127" s="19"/>
      <c r="H127" s="19"/>
      <c r="I127" s="20"/>
      <c r="J127" s="20"/>
      <c r="K127" s="28" t="str">
        <f>IFERROR(VLOOKUP([1]!NeedsData[[#This Row],[Need Number]],[1]!Database[#Data],K$1,FALSE),"")</f>
        <v/>
      </c>
      <c r="L127" s="46" t="str">
        <f>IFERROR(VLOOKUP([1]!NeedsData[[#This Row],[Need Number]],[1]!Database[#Data],L$1,FALSE),"")</f>
        <v/>
      </c>
    </row>
    <row r="128" spans="1:12" ht="203" x14ac:dyDescent="0.35">
      <c r="A128" s="3" t="s">
        <v>127</v>
      </c>
      <c r="B128" s="4" t="str">
        <f t="shared" si="1"/>
        <v>AEP</v>
      </c>
      <c r="C128" s="4" t="s">
        <v>929</v>
      </c>
      <c r="D128" s="17" t="s">
        <v>996</v>
      </c>
      <c r="E128" s="17">
        <v>44456</v>
      </c>
      <c r="F128" s="17"/>
      <c r="G128" s="17"/>
      <c r="H128" s="17"/>
      <c r="I128" s="18"/>
      <c r="J128" s="18"/>
      <c r="K128" s="27" t="s">
        <v>1366</v>
      </c>
      <c r="L128" s="45" t="s">
        <v>1725</v>
      </c>
    </row>
    <row r="129" spans="1:12" x14ac:dyDescent="0.35">
      <c r="A129" s="3" t="s">
        <v>128</v>
      </c>
      <c r="B129" s="6" t="str">
        <f t="shared" si="1"/>
        <v>AEP</v>
      </c>
      <c r="C129" s="6" t="s">
        <v>929</v>
      </c>
      <c r="D129" s="19">
        <v>43549</v>
      </c>
      <c r="E129" s="19"/>
      <c r="F129" s="19"/>
      <c r="G129" s="19"/>
      <c r="H129" s="19"/>
      <c r="I129" s="20"/>
      <c r="J129" s="20"/>
      <c r="K129" s="28" t="str">
        <f>IFERROR(VLOOKUP([1]!NeedsData[[#This Row],[Need Number]],[1]!Database[#Data],K$1,FALSE),"")</f>
        <v/>
      </c>
      <c r="L129" s="48" t="str">
        <f>IFERROR(VLOOKUP([1]!NeedsData[[#This Row],[Need Number]],[1]!Database[#Data],L$1,FALSE),"")</f>
        <v/>
      </c>
    </row>
    <row r="130" spans="1:12" x14ac:dyDescent="0.35">
      <c r="A130" s="3" t="s">
        <v>129</v>
      </c>
      <c r="B130" s="4" t="str">
        <f t="shared" ref="B130:B190" si="2">IF(A130&lt;&gt;"",LEFT(A130,SEARCH("-",A130)-1),"")</f>
        <v>AEP</v>
      </c>
      <c r="C130" s="4" t="s">
        <v>929</v>
      </c>
      <c r="D130" s="17">
        <v>43549</v>
      </c>
      <c r="E130" s="17"/>
      <c r="F130" s="17"/>
      <c r="G130" s="17"/>
      <c r="H130" s="17">
        <v>43909</v>
      </c>
      <c r="I130" s="18"/>
      <c r="J130" s="18"/>
      <c r="K130" s="27" t="str">
        <f>IFERROR(VLOOKUP([1]!NeedsData[[#This Row],[Need Number]],[1]!Database[#Data],K$1,FALSE),"")</f>
        <v/>
      </c>
      <c r="L130" s="36" t="str">
        <f>IFERROR(VLOOKUP([1]!NeedsData[[#This Row],[Need Number]],[1]!Database[#Data],L$1,FALSE),"")</f>
        <v/>
      </c>
    </row>
    <row r="131" spans="1:12" x14ac:dyDescent="0.35">
      <c r="A131" s="3" t="s">
        <v>130</v>
      </c>
      <c r="B131" s="6" t="str">
        <f t="shared" si="2"/>
        <v>AEP</v>
      </c>
      <c r="C131" s="6" t="s">
        <v>929</v>
      </c>
      <c r="D131" s="19">
        <v>43549</v>
      </c>
      <c r="E131" s="19">
        <v>43817</v>
      </c>
      <c r="F131" s="19">
        <v>43859</v>
      </c>
      <c r="G131" s="19" t="s">
        <v>997</v>
      </c>
      <c r="H131" s="19"/>
      <c r="I131" s="20"/>
      <c r="J131" s="20">
        <v>43966</v>
      </c>
      <c r="K131" s="28" t="str">
        <f>IFERROR(VLOOKUP([1]!NeedsData[[#This Row],[Need Number]],[1]!Database[#Data],K$1,FALSE),"")</f>
        <v/>
      </c>
      <c r="L131" s="48" t="str">
        <f>IFERROR(VLOOKUP([1]!NeedsData[[#This Row],[Need Number]],[1]!Database[#Data],L$1,FALSE),"")</f>
        <v/>
      </c>
    </row>
    <row r="132" spans="1:12" x14ac:dyDescent="0.35">
      <c r="A132" s="3" t="s">
        <v>131</v>
      </c>
      <c r="B132" s="4" t="str">
        <f t="shared" si="2"/>
        <v>AEP</v>
      </c>
      <c r="C132" s="4" t="s">
        <v>929</v>
      </c>
      <c r="D132" s="17">
        <v>43549</v>
      </c>
      <c r="E132" s="17">
        <v>43941</v>
      </c>
      <c r="F132" s="17">
        <v>43997</v>
      </c>
      <c r="G132" s="17" t="s">
        <v>998</v>
      </c>
      <c r="H132" s="17"/>
      <c r="I132" s="18"/>
      <c r="J132" s="18">
        <v>43997</v>
      </c>
      <c r="K132" s="27" t="s">
        <v>1371</v>
      </c>
      <c r="L132" s="36" t="str">
        <f>IFERROR(VLOOKUP([1]!NeedsData[[#This Row],[Need Number]],[1]!Database[#Data],L$1,FALSE),"")</f>
        <v/>
      </c>
    </row>
    <row r="133" spans="1:12" x14ac:dyDescent="0.35">
      <c r="A133" s="3" t="s">
        <v>132</v>
      </c>
      <c r="B133" s="6" t="str">
        <f t="shared" si="2"/>
        <v>AEP</v>
      </c>
      <c r="C133" s="6" t="s">
        <v>929</v>
      </c>
      <c r="D133" s="19">
        <v>43549</v>
      </c>
      <c r="E133" s="19">
        <v>43882</v>
      </c>
      <c r="F133" s="19">
        <v>43931</v>
      </c>
      <c r="G133" s="19" t="s">
        <v>999</v>
      </c>
      <c r="H133" s="19"/>
      <c r="I133" s="20"/>
      <c r="J133" s="20">
        <v>43966</v>
      </c>
      <c r="K133" s="28" t="str">
        <f>IFERROR(VLOOKUP([1]!NeedsData[[#This Row],[Need Number]],[1]!Database[#Data],K$1,FALSE),"")</f>
        <v/>
      </c>
      <c r="L133" s="48" t="str">
        <f>IFERROR(VLOOKUP([1]!NeedsData[[#This Row],[Need Number]],[1]!Database[#Data],L$1,FALSE),"")</f>
        <v/>
      </c>
    </row>
    <row r="134" spans="1:12" x14ac:dyDescent="0.35">
      <c r="A134" s="3" t="s">
        <v>133</v>
      </c>
      <c r="B134" s="4" t="str">
        <f t="shared" si="2"/>
        <v>AEP</v>
      </c>
      <c r="C134" s="4" t="s">
        <v>929</v>
      </c>
      <c r="D134" s="17">
        <v>43578</v>
      </c>
      <c r="E134" s="17">
        <v>43882</v>
      </c>
      <c r="F134" s="17">
        <v>43931</v>
      </c>
      <c r="G134" s="17" t="s">
        <v>1000</v>
      </c>
      <c r="H134" s="17"/>
      <c r="I134" s="18"/>
      <c r="J134" s="18">
        <v>43966</v>
      </c>
      <c r="K134" s="27" t="str">
        <f>IFERROR(VLOOKUP([1]!NeedsData[[#This Row],[Need Number]],[1]!Database[#Data],K$1,FALSE),"")</f>
        <v/>
      </c>
      <c r="L134" s="36" t="str">
        <f>IFERROR(VLOOKUP([1]!NeedsData[[#This Row],[Need Number]],[1]!Database[#Data],L$1,FALSE),"")</f>
        <v/>
      </c>
    </row>
    <row r="135" spans="1:12" x14ac:dyDescent="0.35">
      <c r="A135" s="3" t="s">
        <v>134</v>
      </c>
      <c r="B135" s="6" t="str">
        <f t="shared" si="2"/>
        <v>AEP</v>
      </c>
      <c r="C135" s="6" t="s">
        <v>929</v>
      </c>
      <c r="D135" s="19" t="s">
        <v>938</v>
      </c>
      <c r="E135" s="19"/>
      <c r="F135" s="19"/>
      <c r="G135" s="19"/>
      <c r="H135" s="19"/>
      <c r="I135" s="20"/>
      <c r="J135" s="20"/>
      <c r="K135" s="28" t="str">
        <f>IFERROR(VLOOKUP([1]!NeedsData[[#This Row],[Need Number]],[1]!Database[#Data],K$1,FALSE),"")</f>
        <v/>
      </c>
      <c r="L135" s="48" t="str">
        <f>IFERROR(VLOOKUP([1]!NeedsData[[#This Row],[Need Number]],[1]!Database[#Data],L$1,FALSE),"")</f>
        <v/>
      </c>
    </row>
    <row r="136" spans="1:12" x14ac:dyDescent="0.35">
      <c r="A136" s="3" t="s">
        <v>135</v>
      </c>
      <c r="B136" s="4" t="str">
        <f t="shared" si="2"/>
        <v>AEP</v>
      </c>
      <c r="C136" s="4" t="s">
        <v>929</v>
      </c>
      <c r="D136" s="17">
        <v>43578</v>
      </c>
      <c r="E136" s="17">
        <v>43817</v>
      </c>
      <c r="F136" s="17">
        <v>43859</v>
      </c>
      <c r="G136" s="17" t="s">
        <v>1001</v>
      </c>
      <c r="H136" s="17"/>
      <c r="I136" s="18"/>
      <c r="J136" s="18">
        <v>43966</v>
      </c>
      <c r="K136" s="27" t="str">
        <f>IFERROR(VLOOKUP([1]!NeedsData[[#This Row],[Need Number]],[1]!Database[#Data],K$1,FALSE),"")</f>
        <v/>
      </c>
      <c r="L136" s="36" t="str">
        <f>IFERROR(VLOOKUP([1]!NeedsData[[#This Row],[Need Number]],[1]!Database[#Data],L$1,FALSE),"")</f>
        <v/>
      </c>
    </row>
    <row r="137" spans="1:12" x14ac:dyDescent="0.35">
      <c r="A137" s="3" t="s">
        <v>136</v>
      </c>
      <c r="B137" s="6" t="str">
        <f t="shared" si="2"/>
        <v>AEP</v>
      </c>
      <c r="C137" s="6" t="s">
        <v>929</v>
      </c>
      <c r="D137" s="19">
        <v>43578</v>
      </c>
      <c r="E137" s="19">
        <v>43847</v>
      </c>
      <c r="F137" s="19">
        <v>43859</v>
      </c>
      <c r="G137" s="19" t="s">
        <v>1002</v>
      </c>
      <c r="H137" s="19"/>
      <c r="I137" s="20"/>
      <c r="J137" s="20">
        <v>43966</v>
      </c>
      <c r="K137" s="28" t="str">
        <f>IFERROR(VLOOKUP([1]!NeedsData[[#This Row],[Need Number]],[1]!Database[#Data],K$1,FALSE),"")</f>
        <v/>
      </c>
      <c r="L137" s="48" t="str">
        <f>IFERROR(VLOOKUP([1]!NeedsData[[#This Row],[Need Number]],[1]!Database[#Data],L$1,FALSE),"")</f>
        <v/>
      </c>
    </row>
    <row r="138" spans="1:12" ht="391.5" x14ac:dyDescent="0.35">
      <c r="A138" s="3" t="s">
        <v>137</v>
      </c>
      <c r="B138" s="4" t="str">
        <f t="shared" si="2"/>
        <v>AEP</v>
      </c>
      <c r="C138" s="4" t="s">
        <v>929</v>
      </c>
      <c r="D138" s="17">
        <v>43578</v>
      </c>
      <c r="E138" s="17">
        <v>44244</v>
      </c>
      <c r="F138" s="17">
        <v>44335</v>
      </c>
      <c r="G138" s="17" t="s">
        <v>1003</v>
      </c>
      <c r="H138" s="17"/>
      <c r="I138" s="18"/>
      <c r="J138" s="18">
        <v>44328</v>
      </c>
      <c r="K138" s="27" t="s">
        <v>1372</v>
      </c>
      <c r="L138" s="36" t="s">
        <v>1726</v>
      </c>
    </row>
    <row r="139" spans="1:12" x14ac:dyDescent="0.35">
      <c r="A139" s="3" t="s">
        <v>138</v>
      </c>
      <c r="B139" s="6" t="str">
        <f t="shared" si="2"/>
        <v>AEP</v>
      </c>
      <c r="C139" s="6" t="s">
        <v>929</v>
      </c>
      <c r="D139" s="19">
        <v>43578</v>
      </c>
      <c r="E139" s="19">
        <v>43791</v>
      </c>
      <c r="F139" s="19">
        <v>43859</v>
      </c>
      <c r="G139" s="19" t="s">
        <v>1004</v>
      </c>
      <c r="H139" s="19"/>
      <c r="I139" s="20"/>
      <c r="J139" s="20">
        <v>43966</v>
      </c>
      <c r="K139" s="28" t="str">
        <f>IFERROR(VLOOKUP([1]!NeedsData[[#This Row],[Need Number]],[1]!Database[#Data],K$1,FALSE),"")</f>
        <v/>
      </c>
      <c r="L139" s="48" t="str">
        <f>IFERROR(VLOOKUP([1]!NeedsData[[#This Row],[Need Number]],[1]!Database[#Data],L$1,FALSE),"")</f>
        <v/>
      </c>
    </row>
    <row r="140" spans="1:12" x14ac:dyDescent="0.35">
      <c r="A140" s="3" t="s">
        <v>139</v>
      </c>
      <c r="B140" s="4" t="str">
        <f t="shared" si="2"/>
        <v>AEP</v>
      </c>
      <c r="C140" s="4" t="s">
        <v>929</v>
      </c>
      <c r="D140" s="17">
        <v>43578</v>
      </c>
      <c r="E140" s="17"/>
      <c r="F140" s="17"/>
      <c r="G140" s="17"/>
      <c r="H140" s="17"/>
      <c r="I140" s="18"/>
      <c r="J140" s="18"/>
      <c r="K140" s="27" t="str">
        <f>IFERROR(VLOOKUP([1]!NeedsData[[#This Row],[Need Number]],[1]!Database[#Data],K$1,FALSE),"")</f>
        <v/>
      </c>
      <c r="L140" s="36" t="str">
        <f>IFERROR(VLOOKUP([1]!NeedsData[[#This Row],[Need Number]],[1]!Database[#Data],L$1,FALSE),"")</f>
        <v/>
      </c>
    </row>
    <row r="141" spans="1:12" x14ac:dyDescent="0.35">
      <c r="A141" s="3" t="s">
        <v>140</v>
      </c>
      <c r="B141" s="6" t="str">
        <f t="shared" si="2"/>
        <v>AEP</v>
      </c>
      <c r="C141" s="6" t="s">
        <v>929</v>
      </c>
      <c r="D141" s="19">
        <v>43605</v>
      </c>
      <c r="E141" s="19">
        <v>43817</v>
      </c>
      <c r="F141" s="19">
        <v>43859</v>
      </c>
      <c r="G141" s="19" t="s">
        <v>1005</v>
      </c>
      <c r="H141" s="19"/>
      <c r="I141" s="20"/>
      <c r="J141" s="20">
        <v>43966</v>
      </c>
      <c r="K141" s="28" t="str">
        <f>IFERROR(VLOOKUP([1]!NeedsData[[#This Row],[Need Number]],[1]!Database[#Data],K$1,FALSE),"")</f>
        <v/>
      </c>
      <c r="L141" s="48" t="str">
        <f>IFERROR(VLOOKUP([1]!NeedsData[[#This Row],[Need Number]],[1]!Database[#Data],L$1,FALSE),"")</f>
        <v/>
      </c>
    </row>
    <row r="142" spans="1:12" x14ac:dyDescent="0.35">
      <c r="A142" s="3" t="s">
        <v>141</v>
      </c>
      <c r="B142" s="4" t="str">
        <f t="shared" si="2"/>
        <v>AEP</v>
      </c>
      <c r="C142" s="4" t="s">
        <v>929</v>
      </c>
      <c r="D142" s="17">
        <v>43605</v>
      </c>
      <c r="E142" s="17">
        <v>43882</v>
      </c>
      <c r="F142" s="17">
        <v>43941</v>
      </c>
      <c r="G142" s="17" t="s">
        <v>1006</v>
      </c>
      <c r="H142" s="17"/>
      <c r="I142" s="18"/>
      <c r="J142" s="18">
        <v>43966</v>
      </c>
      <c r="K142" s="27" t="str">
        <f>IFERROR(VLOOKUP([1]!NeedsData[[#This Row],[Need Number]],[1]!Database[#Data],K$1,FALSE),"")</f>
        <v/>
      </c>
      <c r="L142" s="36" t="str">
        <f>IFERROR(VLOOKUP([1]!NeedsData[[#This Row],[Need Number]],[1]!Database[#Data],L$1,FALSE),"")</f>
        <v/>
      </c>
    </row>
    <row r="143" spans="1:12" x14ac:dyDescent="0.35">
      <c r="A143" s="3" t="s">
        <v>142</v>
      </c>
      <c r="B143" s="6" t="str">
        <f t="shared" si="2"/>
        <v>AEP</v>
      </c>
      <c r="C143" s="6" t="s">
        <v>929</v>
      </c>
      <c r="D143" s="19">
        <v>43605</v>
      </c>
      <c r="E143" s="19">
        <v>43973</v>
      </c>
      <c r="F143" s="19">
        <v>44049</v>
      </c>
      <c r="G143" s="19" t="s">
        <v>1007</v>
      </c>
      <c r="H143" s="19"/>
      <c r="I143" s="19"/>
      <c r="J143" s="19">
        <v>44049</v>
      </c>
      <c r="K143" s="28" t="s">
        <v>1373</v>
      </c>
      <c r="L143" s="48" t="str">
        <f>IFERROR(VLOOKUP([1]!NeedsData[[#This Row],[Need Number]],[1]!Database[#Data],L$1,FALSE),"")</f>
        <v/>
      </c>
    </row>
    <row r="144" spans="1:12" x14ac:dyDescent="0.35">
      <c r="A144" s="3" t="s">
        <v>143</v>
      </c>
      <c r="B144" s="4" t="str">
        <f t="shared" si="2"/>
        <v>AEP</v>
      </c>
      <c r="C144" s="4" t="s">
        <v>929</v>
      </c>
      <c r="D144" s="17">
        <v>43605</v>
      </c>
      <c r="E144" s="17">
        <v>43817</v>
      </c>
      <c r="F144" s="17">
        <v>43859</v>
      </c>
      <c r="G144" s="17" t="s">
        <v>1008</v>
      </c>
      <c r="H144" s="17"/>
      <c r="I144" s="18"/>
      <c r="J144" s="18">
        <v>43966</v>
      </c>
      <c r="K144" s="27" t="str">
        <f>IFERROR(VLOOKUP([1]!NeedsData[[#This Row],[Need Number]],[1]!Database[#Data],K$1,FALSE),"")</f>
        <v/>
      </c>
      <c r="L144" s="36" t="str">
        <f>IFERROR(VLOOKUP([1]!NeedsData[[#This Row],[Need Number]],[1]!Database[#Data],L$1,FALSE),"")</f>
        <v/>
      </c>
    </row>
    <row r="145" spans="1:12" x14ac:dyDescent="0.35">
      <c r="A145" s="3" t="s">
        <v>144</v>
      </c>
      <c r="B145" s="6" t="str">
        <f t="shared" si="2"/>
        <v>AEP</v>
      </c>
      <c r="C145" s="6" t="s">
        <v>929</v>
      </c>
      <c r="D145" s="19">
        <v>43605</v>
      </c>
      <c r="E145" s="19">
        <v>43882</v>
      </c>
      <c r="F145" s="19">
        <v>43931</v>
      </c>
      <c r="G145" s="19" t="s">
        <v>1009</v>
      </c>
      <c r="H145" s="19"/>
      <c r="I145" s="20"/>
      <c r="J145" s="20">
        <v>43966</v>
      </c>
      <c r="K145" s="28" t="str">
        <f>IFERROR(VLOOKUP([1]!NeedsData[[#This Row],[Need Number]],[1]!Database[#Data],K$1,FALSE),"")</f>
        <v/>
      </c>
      <c r="L145" s="48" t="str">
        <f>IFERROR(VLOOKUP([1]!NeedsData[[#This Row],[Need Number]],[1]!Database[#Data],L$1,FALSE),"")</f>
        <v/>
      </c>
    </row>
    <row r="146" spans="1:12" x14ac:dyDescent="0.35">
      <c r="A146" s="3" t="s">
        <v>145</v>
      </c>
      <c r="B146" s="4" t="str">
        <f t="shared" si="2"/>
        <v>AEP</v>
      </c>
      <c r="C146" s="4" t="s">
        <v>929</v>
      </c>
      <c r="D146" s="17">
        <v>43549</v>
      </c>
      <c r="E146" s="17"/>
      <c r="F146" s="17"/>
      <c r="G146" s="17"/>
      <c r="H146" s="17"/>
      <c r="I146" s="18"/>
      <c r="J146" s="18"/>
      <c r="K146" s="27" t="str">
        <f>IFERROR(VLOOKUP([1]!NeedsData[[#This Row],[Need Number]],[1]!Database[#Data],K$1,FALSE),"")</f>
        <v/>
      </c>
      <c r="L146" s="36" t="str">
        <f>IFERROR(VLOOKUP([1]!NeedsData[[#This Row],[Need Number]],[1]!Database[#Data],L$1,FALSE),"")</f>
        <v/>
      </c>
    </row>
    <row r="147" spans="1:12" x14ac:dyDescent="0.35">
      <c r="A147" s="3" t="s">
        <v>146</v>
      </c>
      <c r="B147" s="6" t="str">
        <f t="shared" si="2"/>
        <v>AEP</v>
      </c>
      <c r="C147" s="6" t="s">
        <v>929</v>
      </c>
      <c r="D147" s="19">
        <v>43633</v>
      </c>
      <c r="E147" s="19"/>
      <c r="F147" s="19"/>
      <c r="G147" s="19"/>
      <c r="H147" s="19">
        <v>43846</v>
      </c>
      <c r="I147" s="20"/>
      <c r="J147" s="20"/>
      <c r="K147" s="28" t="str">
        <f>IFERROR(VLOOKUP([1]!NeedsData[[#This Row],[Need Number]],[1]!Database[#Data],K$1,FALSE),"")</f>
        <v/>
      </c>
      <c r="L147" s="48" t="str">
        <f>IFERROR(VLOOKUP([1]!NeedsData[[#This Row],[Need Number]],[1]!Database[#Data],L$1,FALSE),"")</f>
        <v/>
      </c>
    </row>
    <row r="148" spans="1:12" x14ac:dyDescent="0.35">
      <c r="A148" s="3" t="s">
        <v>147</v>
      </c>
      <c r="B148" s="4" t="str">
        <f t="shared" si="2"/>
        <v>AEP</v>
      </c>
      <c r="C148" s="4" t="s">
        <v>929</v>
      </c>
      <c r="D148" s="17">
        <v>43633</v>
      </c>
      <c r="E148" s="17">
        <v>43817</v>
      </c>
      <c r="F148" s="17">
        <v>43859</v>
      </c>
      <c r="G148" s="17" t="s">
        <v>1010</v>
      </c>
      <c r="H148" s="17"/>
      <c r="I148" s="18"/>
      <c r="J148" s="18">
        <v>43966</v>
      </c>
      <c r="K148" s="27" t="str">
        <f>IFERROR(VLOOKUP([1]!NeedsData[[#This Row],[Need Number]],[1]!Database[#Data],K$1,FALSE),"")</f>
        <v/>
      </c>
      <c r="L148" s="36" t="str">
        <f>IFERROR(VLOOKUP([1]!NeedsData[[#This Row],[Need Number]],[1]!Database[#Data],L$1,FALSE),"")</f>
        <v/>
      </c>
    </row>
    <row r="149" spans="1:12" x14ac:dyDescent="0.35">
      <c r="A149" s="3" t="s">
        <v>148</v>
      </c>
      <c r="B149" s="6" t="str">
        <f t="shared" si="2"/>
        <v>AEP</v>
      </c>
      <c r="C149" s="6" t="s">
        <v>929</v>
      </c>
      <c r="D149" s="19">
        <v>43633</v>
      </c>
      <c r="E149" s="19">
        <v>44456</v>
      </c>
      <c r="F149" s="19"/>
      <c r="G149" s="19"/>
      <c r="H149" s="19"/>
      <c r="I149" s="20"/>
      <c r="J149" s="20"/>
      <c r="K149" s="28" t="str">
        <f>IFERROR(VLOOKUP([1]!NeedsData[[#This Row],[Need Number]],[1]!Database[#Data],K$1,FALSE),"")</f>
        <v/>
      </c>
      <c r="L149" s="48" t="str">
        <f>IFERROR(VLOOKUP([1]!NeedsData[[#This Row],[Need Number]],[1]!Database[#Data],L$1,FALSE),"")</f>
        <v/>
      </c>
    </row>
    <row r="150" spans="1:12" x14ac:dyDescent="0.35">
      <c r="A150" s="3" t="s">
        <v>149</v>
      </c>
      <c r="B150" s="4" t="str">
        <f t="shared" si="2"/>
        <v>AEP</v>
      </c>
      <c r="C150" s="4" t="s">
        <v>929</v>
      </c>
      <c r="D150" s="17">
        <v>43633</v>
      </c>
      <c r="E150" s="17">
        <v>44393</v>
      </c>
      <c r="F150" s="17">
        <v>44441</v>
      </c>
      <c r="G150" s="17" t="s">
        <v>1011</v>
      </c>
      <c r="H150" s="17"/>
      <c r="I150" s="18"/>
      <c r="J150" s="18">
        <v>44440</v>
      </c>
      <c r="K150" s="27" t="str">
        <f>IFERROR(VLOOKUP([1]!NeedsData[[#This Row],[Need Number]],[1]!Database[#Data],K$1,FALSE),"")</f>
        <v/>
      </c>
      <c r="L150" s="36" t="str">
        <f>IFERROR(VLOOKUP([1]!NeedsData[[#This Row],[Need Number]],[1]!Database[#Data],L$1,FALSE),"")</f>
        <v/>
      </c>
    </row>
    <row r="151" spans="1:12" x14ac:dyDescent="0.35">
      <c r="A151" s="3" t="s">
        <v>150</v>
      </c>
      <c r="B151" s="6" t="str">
        <f t="shared" si="2"/>
        <v>AEP</v>
      </c>
      <c r="C151" s="6" t="s">
        <v>929</v>
      </c>
      <c r="D151" s="19" t="s">
        <v>938</v>
      </c>
      <c r="E151" s="19"/>
      <c r="F151" s="19"/>
      <c r="G151" s="19"/>
      <c r="H151" s="19"/>
      <c r="I151" s="20"/>
      <c r="J151" s="20"/>
      <c r="K151" s="28" t="str">
        <f>IFERROR(VLOOKUP([1]!NeedsData[[#This Row],[Need Number]],[1]!Database[#Data],K$1,FALSE),"")</f>
        <v/>
      </c>
      <c r="L151" s="48" t="str">
        <f>IFERROR(VLOOKUP([1]!NeedsData[[#This Row],[Need Number]],[1]!Database[#Data],L$1,FALSE),"")</f>
        <v/>
      </c>
    </row>
    <row r="152" spans="1:12" x14ac:dyDescent="0.35">
      <c r="A152" s="3" t="s">
        <v>151</v>
      </c>
      <c r="B152" s="4" t="str">
        <f t="shared" si="2"/>
        <v>AEP</v>
      </c>
      <c r="C152" s="4" t="s">
        <v>929</v>
      </c>
      <c r="D152" s="17">
        <v>43633</v>
      </c>
      <c r="E152" s="17"/>
      <c r="F152" s="17"/>
      <c r="G152" s="17"/>
      <c r="H152" s="17"/>
      <c r="I152" s="18"/>
      <c r="J152" s="18"/>
      <c r="K152" s="27" t="str">
        <f>IFERROR(VLOOKUP([1]!NeedsData[[#This Row],[Need Number]],[1]!Database[#Data],K$1,FALSE),"")</f>
        <v/>
      </c>
      <c r="L152" s="36" t="str">
        <f>IFERROR(VLOOKUP([1]!NeedsData[[#This Row],[Need Number]],[1]!Database[#Data],L$1,FALSE),"")</f>
        <v/>
      </c>
    </row>
    <row r="153" spans="1:12" x14ac:dyDescent="0.35">
      <c r="A153" s="3" t="s">
        <v>152</v>
      </c>
      <c r="B153" s="6" t="str">
        <f t="shared" si="2"/>
        <v>AEP</v>
      </c>
      <c r="C153" s="6" t="s">
        <v>929</v>
      </c>
      <c r="D153" s="19">
        <v>43633</v>
      </c>
      <c r="E153" s="19">
        <v>44155</v>
      </c>
      <c r="F153" s="19">
        <v>44376</v>
      </c>
      <c r="G153" s="19" t="s">
        <v>1012</v>
      </c>
      <c r="H153" s="19"/>
      <c r="I153" s="20"/>
      <c r="J153" s="20">
        <v>44376</v>
      </c>
      <c r="K153" s="28" t="s">
        <v>1374</v>
      </c>
      <c r="L153" s="48" t="str">
        <f>IFERROR(VLOOKUP([1]!NeedsData[[#This Row],[Need Number]],[1]!Database[#Data],L$1,FALSE),"")</f>
        <v/>
      </c>
    </row>
    <row r="154" spans="1:12" x14ac:dyDescent="0.35">
      <c r="A154" s="3" t="s">
        <v>153</v>
      </c>
      <c r="B154" s="4" t="str">
        <f t="shared" si="2"/>
        <v>AEP</v>
      </c>
      <c r="C154" s="4" t="s">
        <v>929</v>
      </c>
      <c r="D154" s="17">
        <v>43633</v>
      </c>
      <c r="E154" s="17">
        <v>43909</v>
      </c>
      <c r="F154" s="17">
        <v>43962</v>
      </c>
      <c r="G154" s="17" t="s">
        <v>1013</v>
      </c>
      <c r="H154" s="17"/>
      <c r="I154" s="18"/>
      <c r="J154" s="18">
        <v>43966</v>
      </c>
      <c r="K154" s="27" t="s">
        <v>1375</v>
      </c>
      <c r="L154" s="36" t="str">
        <f>IFERROR(VLOOKUP([1]!NeedsData[[#This Row],[Need Number]],[1]!Database[#Data],L$1,FALSE),"")</f>
        <v/>
      </c>
    </row>
    <row r="155" spans="1:12" x14ac:dyDescent="0.35">
      <c r="A155" s="3" t="s">
        <v>154</v>
      </c>
      <c r="B155" s="6" t="str">
        <f t="shared" si="2"/>
        <v>AEP</v>
      </c>
      <c r="C155" s="6" t="s">
        <v>929</v>
      </c>
      <c r="D155" s="19">
        <v>43633</v>
      </c>
      <c r="E155" s="19">
        <v>43909</v>
      </c>
      <c r="F155" s="19">
        <v>43962</v>
      </c>
      <c r="G155" s="19" t="s">
        <v>1014</v>
      </c>
      <c r="H155" s="19"/>
      <c r="I155" s="20"/>
      <c r="J155" s="20">
        <v>43966</v>
      </c>
      <c r="K155" s="28" t="s">
        <v>1376</v>
      </c>
      <c r="L155" s="48" t="str">
        <f>IFERROR(VLOOKUP([1]!NeedsData[[#This Row],[Need Number]],[1]!Database[#Data],L$1,FALSE),"")</f>
        <v/>
      </c>
    </row>
    <row r="156" spans="1:12" x14ac:dyDescent="0.35">
      <c r="A156" s="3" t="s">
        <v>155</v>
      </c>
      <c r="B156" s="4" t="str">
        <f t="shared" si="2"/>
        <v>AEP</v>
      </c>
      <c r="C156" s="4" t="s">
        <v>929</v>
      </c>
      <c r="D156" s="17">
        <v>43633</v>
      </c>
      <c r="E156" s="17">
        <v>44001</v>
      </c>
      <c r="F156" s="17">
        <v>44089</v>
      </c>
      <c r="G156" s="17" t="s">
        <v>1015</v>
      </c>
      <c r="H156" s="17"/>
      <c r="I156" s="17"/>
      <c r="J156" s="17">
        <v>44089</v>
      </c>
      <c r="K156" s="27" t="s">
        <v>1377</v>
      </c>
      <c r="L156" s="36" t="str">
        <f>IFERROR(VLOOKUP([1]!NeedsData[[#This Row],[Need Number]],[1]!Database[#Data],L$1,FALSE),"")</f>
        <v/>
      </c>
    </row>
    <row r="157" spans="1:12" x14ac:dyDescent="0.35">
      <c r="A157" s="3" t="s">
        <v>156</v>
      </c>
      <c r="B157" s="6" t="str">
        <f t="shared" si="2"/>
        <v>AEP</v>
      </c>
      <c r="C157" s="6" t="s">
        <v>929</v>
      </c>
      <c r="D157" s="19">
        <v>43633</v>
      </c>
      <c r="E157" s="19">
        <v>43909</v>
      </c>
      <c r="F157" s="19">
        <v>43962</v>
      </c>
      <c r="G157" s="19" t="s">
        <v>1016</v>
      </c>
      <c r="H157" s="19"/>
      <c r="I157" s="20"/>
      <c r="J157" s="20">
        <v>43966</v>
      </c>
      <c r="K157" s="28" t="s">
        <v>1378</v>
      </c>
      <c r="L157" s="48" t="str">
        <f>IFERROR(VLOOKUP([1]!NeedsData[[#This Row],[Need Number]],[1]!Database[#Data],L$1,FALSE),"")</f>
        <v/>
      </c>
    </row>
    <row r="158" spans="1:12" x14ac:dyDescent="0.35">
      <c r="A158" s="3" t="s">
        <v>157</v>
      </c>
      <c r="B158" s="4" t="str">
        <f t="shared" si="2"/>
        <v>AEP</v>
      </c>
      <c r="C158" s="4" t="s">
        <v>929</v>
      </c>
      <c r="D158" s="17">
        <v>43633</v>
      </c>
      <c r="E158" s="17">
        <v>44337</v>
      </c>
      <c r="F158" s="18">
        <v>44376</v>
      </c>
      <c r="G158" s="17" t="s">
        <v>1017</v>
      </c>
      <c r="H158" s="17"/>
      <c r="I158" s="18"/>
      <c r="J158" s="18">
        <v>44376</v>
      </c>
      <c r="K158" s="27" t="str">
        <f>IFERROR(VLOOKUP([1]!NeedsData[[#This Row],[Need Number]],[1]!Database[#Data],K$1,FALSE),"")</f>
        <v/>
      </c>
      <c r="L158" s="36" t="str">
        <f>IFERROR(VLOOKUP([1]!NeedsData[[#This Row],[Need Number]],[1]!Database[#Data],L$1,FALSE),"")</f>
        <v/>
      </c>
    </row>
    <row r="159" spans="1:12" x14ac:dyDescent="0.35">
      <c r="A159" s="3" t="s">
        <v>158</v>
      </c>
      <c r="B159" s="6" t="str">
        <f t="shared" si="2"/>
        <v>AEP</v>
      </c>
      <c r="C159" s="6" t="s">
        <v>929</v>
      </c>
      <c r="D159" s="19">
        <v>43670</v>
      </c>
      <c r="E159" s="19">
        <v>44393</v>
      </c>
      <c r="F159" s="19">
        <v>44441</v>
      </c>
      <c r="G159" s="6" t="s">
        <v>1018</v>
      </c>
      <c r="H159" s="19"/>
      <c r="I159" s="20"/>
      <c r="J159" s="20">
        <v>44440</v>
      </c>
      <c r="K159" s="28" t="str">
        <f>IFERROR(VLOOKUP([1]!NeedsData[[#This Row],[Need Number]],[1]!Database[#Data],K$1,FALSE),"")</f>
        <v/>
      </c>
      <c r="L159" s="48" t="str">
        <f>IFERROR(VLOOKUP([1]!NeedsData[[#This Row],[Need Number]],[1]!Database[#Data],L$1,FALSE),"")</f>
        <v/>
      </c>
    </row>
    <row r="160" spans="1:12" x14ac:dyDescent="0.35">
      <c r="A160" s="3" t="s">
        <v>159</v>
      </c>
      <c r="B160" s="4" t="str">
        <f t="shared" si="2"/>
        <v>AEP</v>
      </c>
      <c r="C160" s="4" t="s">
        <v>929</v>
      </c>
      <c r="D160" s="17">
        <v>43670</v>
      </c>
      <c r="E160" s="17">
        <v>43882</v>
      </c>
      <c r="F160" s="17">
        <v>43931</v>
      </c>
      <c r="G160" s="17" t="s">
        <v>1019</v>
      </c>
      <c r="H160" s="17"/>
      <c r="I160" s="18"/>
      <c r="J160" s="18">
        <v>43966</v>
      </c>
      <c r="K160" s="27" t="str">
        <f>IFERROR(VLOOKUP([1]!NeedsData[[#This Row],[Need Number]],[1]!Database[#Data],K$1,FALSE),"")</f>
        <v/>
      </c>
      <c r="L160" s="36" t="str">
        <f>IFERROR(VLOOKUP([1]!NeedsData[[#This Row],[Need Number]],[1]!Database[#Data],L$1,FALSE),"")</f>
        <v/>
      </c>
    </row>
    <row r="161" spans="1:12" x14ac:dyDescent="0.35">
      <c r="A161" s="3" t="s">
        <v>160</v>
      </c>
      <c r="B161" s="6" t="str">
        <f t="shared" si="2"/>
        <v>AEP</v>
      </c>
      <c r="C161" s="6" t="s">
        <v>929</v>
      </c>
      <c r="D161" s="19">
        <v>43670</v>
      </c>
      <c r="E161" s="19">
        <v>43909</v>
      </c>
      <c r="F161" s="19">
        <v>43962</v>
      </c>
      <c r="G161" s="19" t="s">
        <v>1020</v>
      </c>
      <c r="H161" s="19"/>
      <c r="I161" s="20"/>
      <c r="J161" s="20">
        <v>43966</v>
      </c>
      <c r="K161" s="28" t="s">
        <v>1380</v>
      </c>
      <c r="L161" s="48" t="str">
        <f>IFERROR(VLOOKUP([1]!NeedsData[[#This Row],[Need Number]],[1]!Database[#Data],L$1,FALSE),"")</f>
        <v/>
      </c>
    </row>
    <row r="162" spans="1:12" x14ac:dyDescent="0.35">
      <c r="A162" s="3" t="s">
        <v>161</v>
      </c>
      <c r="B162" s="4" t="str">
        <f t="shared" si="2"/>
        <v>AEP</v>
      </c>
      <c r="C162" s="4" t="s">
        <v>929</v>
      </c>
      <c r="D162" s="17">
        <v>43670</v>
      </c>
      <c r="E162" s="17"/>
      <c r="F162" s="17"/>
      <c r="G162" s="17"/>
      <c r="H162" s="17"/>
      <c r="I162" s="18"/>
      <c r="J162" s="18"/>
      <c r="K162" s="27" t="str">
        <f>IFERROR(VLOOKUP([1]!NeedsData[[#This Row],[Need Number]],[1]!Database[#Data],K$1,FALSE),"")</f>
        <v/>
      </c>
      <c r="L162" s="36" t="str">
        <f>IFERROR(VLOOKUP([1]!NeedsData[[#This Row],[Need Number]],[1]!Database[#Data],L$1,FALSE),"")</f>
        <v/>
      </c>
    </row>
    <row r="163" spans="1:12" x14ac:dyDescent="0.35">
      <c r="A163" s="3" t="s">
        <v>162</v>
      </c>
      <c r="B163" s="6" t="str">
        <f t="shared" si="2"/>
        <v>AEP</v>
      </c>
      <c r="C163" s="6" t="s">
        <v>929</v>
      </c>
      <c r="D163" s="19">
        <v>43670</v>
      </c>
      <c r="E163" s="19"/>
      <c r="F163" s="19"/>
      <c r="G163" s="19"/>
      <c r="H163" s="19"/>
      <c r="I163" s="20"/>
      <c r="J163" s="20"/>
      <c r="K163" s="28" t="str">
        <f>IFERROR(VLOOKUP([1]!NeedsData[[#This Row],[Need Number]],[1]!Database[#Data],K$1,FALSE),"")</f>
        <v/>
      </c>
      <c r="L163" s="48" t="str">
        <f>IFERROR(VLOOKUP([1]!NeedsData[[#This Row],[Need Number]],[1]!Database[#Data],L$1,FALSE),"")</f>
        <v/>
      </c>
    </row>
    <row r="164" spans="1:12" x14ac:dyDescent="0.35">
      <c r="A164" s="3" t="s">
        <v>163</v>
      </c>
      <c r="B164" s="4" t="str">
        <f t="shared" si="2"/>
        <v>AEP</v>
      </c>
      <c r="C164" s="4" t="s">
        <v>929</v>
      </c>
      <c r="D164" s="17">
        <v>43670</v>
      </c>
      <c r="E164" s="17">
        <v>43909</v>
      </c>
      <c r="F164" s="17">
        <v>43962</v>
      </c>
      <c r="G164" s="17" t="s">
        <v>1016</v>
      </c>
      <c r="H164" s="17"/>
      <c r="I164" s="18"/>
      <c r="J164" s="18">
        <v>43966</v>
      </c>
      <c r="K164" s="27" t="s">
        <v>1378</v>
      </c>
      <c r="L164" s="36" t="str">
        <f>IFERROR(VLOOKUP([1]!NeedsData[[#This Row],[Need Number]],[1]!Database[#Data],L$1,FALSE),"")</f>
        <v/>
      </c>
    </row>
    <row r="165" spans="1:12" x14ac:dyDescent="0.35">
      <c r="A165" s="3" t="s">
        <v>164</v>
      </c>
      <c r="B165" s="6" t="str">
        <f t="shared" si="2"/>
        <v>AEP</v>
      </c>
      <c r="C165" s="6" t="s">
        <v>929</v>
      </c>
      <c r="D165" s="19" t="s">
        <v>938</v>
      </c>
      <c r="E165" s="19"/>
      <c r="F165" s="19"/>
      <c r="G165" s="19"/>
      <c r="H165" s="19"/>
      <c r="I165" s="20"/>
      <c r="J165" s="20"/>
      <c r="K165" s="28" t="str">
        <f>IFERROR(VLOOKUP([1]!NeedsData[[#This Row],[Need Number]],[1]!Database[#Data],K$1,FALSE),"")</f>
        <v/>
      </c>
      <c r="L165" s="48" t="str">
        <f>IFERROR(VLOOKUP([1]!NeedsData[[#This Row],[Need Number]],[1]!Database[#Data],L$1,FALSE),"")</f>
        <v/>
      </c>
    </row>
    <row r="166" spans="1:12" ht="116" x14ac:dyDescent="0.35">
      <c r="A166" s="3" t="s">
        <v>165</v>
      </c>
      <c r="B166" s="4" t="str">
        <f t="shared" si="2"/>
        <v>AEP</v>
      </c>
      <c r="C166" s="4" t="s">
        <v>929</v>
      </c>
      <c r="D166" s="17">
        <v>43733</v>
      </c>
      <c r="E166" s="17">
        <v>44183</v>
      </c>
      <c r="F166" s="17">
        <v>44295</v>
      </c>
      <c r="G166" s="17" t="s">
        <v>1021</v>
      </c>
      <c r="H166" s="17"/>
      <c r="I166" s="18"/>
      <c r="J166" s="18">
        <v>44294</v>
      </c>
      <c r="K166" s="27" t="s">
        <v>1381</v>
      </c>
      <c r="L166" s="8" t="s">
        <v>1727</v>
      </c>
    </row>
    <row r="167" spans="1:12" x14ac:dyDescent="0.35">
      <c r="A167" s="3" t="s">
        <v>165</v>
      </c>
      <c r="B167" s="6" t="str">
        <f t="shared" si="2"/>
        <v>AEP</v>
      </c>
      <c r="C167" s="6" t="s">
        <v>929</v>
      </c>
      <c r="D167" s="19">
        <v>43733</v>
      </c>
      <c r="E167" s="19"/>
      <c r="F167" s="19"/>
      <c r="G167" s="19"/>
      <c r="H167" s="19"/>
      <c r="I167" s="20"/>
      <c r="J167" s="20"/>
      <c r="K167" s="28" t="str">
        <f>IFERROR(VLOOKUP([1]!NeedsData[[#This Row],[Need Number]],[1]!Database[#Data],K$1,FALSE),"")</f>
        <v/>
      </c>
      <c r="L167" s="48" t="str">
        <f>IFERROR(VLOOKUP([1]!NeedsData[[#This Row],[Need Number]],[1]!Database[#Data],L$1,FALSE),"")</f>
        <v/>
      </c>
    </row>
    <row r="168" spans="1:12" x14ac:dyDescent="0.35">
      <c r="A168" s="3" t="s">
        <v>166</v>
      </c>
      <c r="B168" s="4" t="str">
        <f t="shared" si="2"/>
        <v>AEP</v>
      </c>
      <c r="C168" s="4" t="s">
        <v>929</v>
      </c>
      <c r="D168" s="17">
        <v>43706</v>
      </c>
      <c r="E168" s="17">
        <v>43909</v>
      </c>
      <c r="F168" s="17">
        <v>43962</v>
      </c>
      <c r="G168" s="17" t="s">
        <v>1022</v>
      </c>
      <c r="H168" s="17"/>
      <c r="I168" s="18"/>
      <c r="J168" s="18">
        <v>43966</v>
      </c>
      <c r="K168" s="27" t="s">
        <v>1383</v>
      </c>
      <c r="L168" s="36" t="str">
        <f>IFERROR(VLOOKUP([1]!NeedsData[[#This Row],[Need Number]],[1]!Database[#Data],L$1,FALSE),"")</f>
        <v/>
      </c>
    </row>
    <row r="169" spans="1:12" x14ac:dyDescent="0.35">
      <c r="A169" s="3" t="s">
        <v>167</v>
      </c>
      <c r="B169" s="6" t="str">
        <f t="shared" si="2"/>
        <v>AEP</v>
      </c>
      <c r="C169" s="6" t="s">
        <v>929</v>
      </c>
      <c r="D169" s="19">
        <v>43733</v>
      </c>
      <c r="E169" s="19">
        <v>43882</v>
      </c>
      <c r="F169" s="19">
        <v>43931</v>
      </c>
      <c r="G169" s="19" t="s">
        <v>1023</v>
      </c>
      <c r="H169" s="19"/>
      <c r="I169" s="20"/>
      <c r="J169" s="20">
        <v>43966</v>
      </c>
      <c r="K169" s="28" t="str">
        <f>IFERROR(VLOOKUP([1]!NeedsData[[#This Row],[Need Number]],[1]!Database[#Data],K$1,FALSE),"")</f>
        <v/>
      </c>
      <c r="L169" s="48" t="str">
        <f>IFERROR(VLOOKUP([1]!NeedsData[[#This Row],[Need Number]],[1]!Database[#Data],L$1,FALSE),"")</f>
        <v/>
      </c>
    </row>
    <row r="170" spans="1:12" x14ac:dyDescent="0.35">
      <c r="A170" s="3" t="s">
        <v>168</v>
      </c>
      <c r="B170" s="4" t="str">
        <f t="shared" si="2"/>
        <v>AEP</v>
      </c>
      <c r="C170" s="4" t="s">
        <v>929</v>
      </c>
      <c r="D170" s="17">
        <v>43733</v>
      </c>
      <c r="E170" s="17"/>
      <c r="F170" s="17"/>
      <c r="G170" s="17"/>
      <c r="H170" s="17"/>
      <c r="I170" s="18"/>
      <c r="J170" s="18"/>
      <c r="K170" s="27" t="str">
        <f>IFERROR(VLOOKUP([1]!NeedsData[[#This Row],[Need Number]],[1]!Database[#Data],K$1,FALSE),"")</f>
        <v/>
      </c>
      <c r="L170" s="36" t="str">
        <f>IFERROR(VLOOKUP([1]!NeedsData[[#This Row],[Need Number]],[1]!Database[#Data],L$1,FALSE),"")</f>
        <v/>
      </c>
    </row>
    <row r="171" spans="1:12" x14ac:dyDescent="0.35">
      <c r="A171" s="3" t="s">
        <v>169</v>
      </c>
      <c r="B171" s="6" t="str">
        <f t="shared" si="2"/>
        <v>AEP</v>
      </c>
      <c r="C171" s="6" t="s">
        <v>929</v>
      </c>
      <c r="D171" s="19">
        <v>43733</v>
      </c>
      <c r="E171" s="19">
        <v>43817</v>
      </c>
      <c r="F171" s="19">
        <v>43859</v>
      </c>
      <c r="G171" s="19" t="s">
        <v>997</v>
      </c>
      <c r="H171" s="19"/>
      <c r="I171" s="20"/>
      <c r="J171" s="20">
        <v>43966</v>
      </c>
      <c r="K171" s="28" t="str">
        <f>IFERROR(VLOOKUP([1]!NeedsData[[#This Row],[Need Number]],[1]!Database[#Data],K$1,FALSE),"")</f>
        <v/>
      </c>
      <c r="L171" s="48" t="str">
        <f>IFERROR(VLOOKUP([1]!NeedsData[[#This Row],[Need Number]],[1]!Database[#Data],L$1,FALSE),"")</f>
        <v/>
      </c>
    </row>
    <row r="172" spans="1:12" x14ac:dyDescent="0.35">
      <c r="A172" s="3" t="s">
        <v>170</v>
      </c>
      <c r="B172" s="4" t="str">
        <f t="shared" si="2"/>
        <v>AEP</v>
      </c>
      <c r="C172" s="4" t="s">
        <v>929</v>
      </c>
      <c r="D172" s="17">
        <v>43763</v>
      </c>
      <c r="E172" s="17">
        <v>43791</v>
      </c>
      <c r="F172" s="17">
        <v>43859</v>
      </c>
      <c r="G172" s="17" t="s">
        <v>1024</v>
      </c>
      <c r="H172" s="17"/>
      <c r="I172" s="18"/>
      <c r="J172" s="18">
        <v>43966</v>
      </c>
      <c r="K172" s="27" t="str">
        <f>IFERROR(VLOOKUP([1]!NeedsData[[#This Row],[Need Number]],[1]!Database[#Data],K$1,FALSE),"")</f>
        <v/>
      </c>
      <c r="L172" s="36" t="str">
        <f>IFERROR(VLOOKUP([1]!NeedsData[[#This Row],[Need Number]],[1]!Database[#Data],L$1,FALSE),"")</f>
        <v/>
      </c>
    </row>
    <row r="173" spans="1:12" x14ac:dyDescent="0.35">
      <c r="A173" s="3" t="s">
        <v>171</v>
      </c>
      <c r="B173" s="6" t="str">
        <f t="shared" si="2"/>
        <v>AEP</v>
      </c>
      <c r="C173" s="6" t="s">
        <v>929</v>
      </c>
      <c r="D173" s="19">
        <v>43763</v>
      </c>
      <c r="E173" s="19">
        <v>43817</v>
      </c>
      <c r="F173" s="19">
        <v>43859</v>
      </c>
      <c r="G173" s="19" t="s">
        <v>1025</v>
      </c>
      <c r="H173" s="19"/>
      <c r="I173" s="20"/>
      <c r="J173" s="20">
        <v>43966</v>
      </c>
      <c r="K173" s="28" t="str">
        <f>IFERROR(VLOOKUP([1]!NeedsData[[#This Row],[Need Number]],[1]!Database[#Data],K$1,FALSE),"")</f>
        <v/>
      </c>
      <c r="L173" s="48" t="str">
        <f>IFERROR(VLOOKUP([1]!NeedsData[[#This Row],[Need Number]],[1]!Database[#Data],L$1,FALSE),"")</f>
        <v/>
      </c>
    </row>
    <row r="174" spans="1:12" x14ac:dyDescent="0.35">
      <c r="A174" s="3" t="s">
        <v>172</v>
      </c>
      <c r="B174" s="4" t="str">
        <f t="shared" si="2"/>
        <v>AEP</v>
      </c>
      <c r="C174" s="4" t="s">
        <v>929</v>
      </c>
      <c r="D174" s="17">
        <v>43763</v>
      </c>
      <c r="E174" s="17">
        <v>43817</v>
      </c>
      <c r="F174" s="17">
        <v>43859</v>
      </c>
      <c r="G174" s="17" t="s">
        <v>1026</v>
      </c>
      <c r="H174" s="17"/>
      <c r="I174" s="18"/>
      <c r="J174" s="18">
        <v>43966</v>
      </c>
      <c r="K174" s="27" t="str">
        <f>IFERROR(VLOOKUP([1]!NeedsData[[#This Row],[Need Number]],[1]!Database[#Data],K$1,FALSE),"")</f>
        <v/>
      </c>
      <c r="L174" s="36" t="str">
        <f>IFERROR(VLOOKUP([1]!NeedsData[[#This Row],[Need Number]],[1]!Database[#Data],L$1,FALSE),"")</f>
        <v/>
      </c>
    </row>
    <row r="175" spans="1:12" x14ac:dyDescent="0.35">
      <c r="A175" s="3" t="s">
        <v>173</v>
      </c>
      <c r="B175" s="6" t="str">
        <f t="shared" si="2"/>
        <v>AEP</v>
      </c>
      <c r="C175" s="6" t="s">
        <v>929</v>
      </c>
      <c r="D175" s="19">
        <v>43791</v>
      </c>
      <c r="E175" s="19">
        <v>43909</v>
      </c>
      <c r="F175" s="19">
        <v>43962</v>
      </c>
      <c r="G175" s="19" t="s">
        <v>951</v>
      </c>
      <c r="H175" s="19"/>
      <c r="I175" s="20"/>
      <c r="J175" s="20">
        <v>43966</v>
      </c>
      <c r="K175" s="28" t="str">
        <f>IFERROR(VLOOKUP([1]!NeedsData[[#This Row],[Need Number]],[1]!Database[#Data],K$1,FALSE),"")</f>
        <v/>
      </c>
      <c r="L175" s="48" t="str">
        <f>IFERROR(VLOOKUP([1]!NeedsData[[#This Row],[Need Number]],[1]!Database[#Data],L$1,FALSE),"")</f>
        <v/>
      </c>
    </row>
    <row r="176" spans="1:12" x14ac:dyDescent="0.35">
      <c r="A176" s="3" t="s">
        <v>174</v>
      </c>
      <c r="B176" s="4" t="str">
        <f t="shared" si="2"/>
        <v>AEP</v>
      </c>
      <c r="C176" s="4" t="s">
        <v>929</v>
      </c>
      <c r="D176" s="17">
        <v>43791</v>
      </c>
      <c r="E176" s="17">
        <v>43817</v>
      </c>
      <c r="F176" s="17">
        <v>43859</v>
      </c>
      <c r="G176" s="17" t="s">
        <v>1027</v>
      </c>
      <c r="H176" s="17"/>
      <c r="I176" s="18"/>
      <c r="J176" s="18">
        <v>43966</v>
      </c>
      <c r="K176" s="27" t="str">
        <f>IFERROR(VLOOKUP([1]!NeedsData[[#This Row],[Need Number]],[1]!Database[#Data],K$1,FALSE),"")</f>
        <v/>
      </c>
      <c r="L176" s="36" t="str">
        <f>IFERROR(VLOOKUP([1]!NeedsData[[#This Row],[Need Number]],[1]!Database[#Data],L$1,FALSE),"")</f>
        <v/>
      </c>
    </row>
    <row r="177" spans="1:12" x14ac:dyDescent="0.35">
      <c r="A177" s="3" t="s">
        <v>175</v>
      </c>
      <c r="B177" s="6" t="str">
        <f t="shared" si="2"/>
        <v>AEP</v>
      </c>
      <c r="C177" s="6" t="s">
        <v>929</v>
      </c>
      <c r="D177" s="19">
        <v>43791</v>
      </c>
      <c r="E177" s="19">
        <v>43817</v>
      </c>
      <c r="F177" s="19">
        <v>43859</v>
      </c>
      <c r="G177" s="19" t="s">
        <v>1028</v>
      </c>
      <c r="H177" s="19"/>
      <c r="I177" s="20"/>
      <c r="J177" s="20">
        <v>43966</v>
      </c>
      <c r="K177" s="28" t="str">
        <f>IFERROR(VLOOKUP([1]!NeedsData[[#This Row],[Need Number]],[1]!Database[#Data],K$1,FALSE),"")</f>
        <v/>
      </c>
      <c r="L177" s="48" t="str">
        <f>IFERROR(VLOOKUP([1]!NeedsData[[#This Row],[Need Number]],[1]!Database[#Data],L$1,FALSE),"")</f>
        <v/>
      </c>
    </row>
    <row r="178" spans="1:12" x14ac:dyDescent="0.35">
      <c r="A178" s="3" t="s">
        <v>176</v>
      </c>
      <c r="B178" s="4" t="str">
        <f t="shared" si="2"/>
        <v>AEP</v>
      </c>
      <c r="C178" s="4" t="s">
        <v>929</v>
      </c>
      <c r="D178" s="17">
        <v>43791</v>
      </c>
      <c r="E178" s="17"/>
      <c r="F178" s="17"/>
      <c r="G178" s="17"/>
      <c r="H178" s="17"/>
      <c r="I178" s="18"/>
      <c r="J178" s="18"/>
      <c r="K178" s="27" t="str">
        <f>IFERROR(VLOOKUP([1]!NeedsData[[#This Row],[Need Number]],[1]!Database[#Data],K$1,FALSE),"")</f>
        <v/>
      </c>
      <c r="L178" s="36" t="str">
        <f>IFERROR(VLOOKUP([1]!NeedsData[[#This Row],[Need Number]],[1]!Database[#Data],L$1,FALSE),"")</f>
        <v/>
      </c>
    </row>
    <row r="179" spans="1:12" ht="409.5" x14ac:dyDescent="0.35">
      <c r="A179" s="3" t="s">
        <v>177</v>
      </c>
      <c r="B179" s="6" t="str">
        <f t="shared" si="2"/>
        <v>AEP</v>
      </c>
      <c r="C179" s="6" t="s">
        <v>929</v>
      </c>
      <c r="D179" s="19">
        <v>44166</v>
      </c>
      <c r="E179" s="19"/>
      <c r="F179" s="19"/>
      <c r="G179" s="19"/>
      <c r="H179" s="19"/>
      <c r="I179" s="20"/>
      <c r="J179" s="20"/>
      <c r="K179" s="29" t="s">
        <v>1385</v>
      </c>
      <c r="L179" s="46" t="s">
        <v>1728</v>
      </c>
    </row>
    <row r="180" spans="1:12" ht="362.5" x14ac:dyDescent="0.35">
      <c r="A180" s="3" t="s">
        <v>178</v>
      </c>
      <c r="B180" s="4" t="str">
        <f t="shared" si="2"/>
        <v>AEP</v>
      </c>
      <c r="C180" s="4" t="s">
        <v>929</v>
      </c>
      <c r="D180" s="17">
        <v>43847</v>
      </c>
      <c r="E180" s="17">
        <v>44456</v>
      </c>
      <c r="F180" s="17"/>
      <c r="G180" s="17"/>
      <c r="H180" s="17"/>
      <c r="I180" s="18"/>
      <c r="J180" s="18"/>
      <c r="K180" s="27" t="str">
        <f>IFERROR(VLOOKUP([1]!NeedsData[[#This Row],[Need Number]],[1]!Database[#Data],K$1,FALSE),"")</f>
        <v/>
      </c>
      <c r="L180" s="8" t="s">
        <v>1729</v>
      </c>
    </row>
    <row r="181" spans="1:12" ht="72.5" x14ac:dyDescent="0.35">
      <c r="A181" s="3" t="s">
        <v>179</v>
      </c>
      <c r="B181" s="6" t="str">
        <f t="shared" si="2"/>
        <v>AEP</v>
      </c>
      <c r="C181" s="6" t="s">
        <v>929</v>
      </c>
      <c r="D181" s="19">
        <v>43847</v>
      </c>
      <c r="E181" s="19">
        <v>44155</v>
      </c>
      <c r="F181" s="19">
        <v>44295</v>
      </c>
      <c r="G181" s="19" t="s">
        <v>977</v>
      </c>
      <c r="H181" s="19"/>
      <c r="I181" s="20"/>
      <c r="J181" s="20">
        <v>44294</v>
      </c>
      <c r="K181" s="28" t="s">
        <v>1363</v>
      </c>
      <c r="L181" s="48" t="s">
        <v>1730</v>
      </c>
    </row>
    <row r="182" spans="1:12" ht="409.5" x14ac:dyDescent="0.35">
      <c r="A182" s="3" t="s">
        <v>180</v>
      </c>
      <c r="B182" s="4" t="str">
        <f t="shared" si="2"/>
        <v>AEP</v>
      </c>
      <c r="C182" s="4" t="s">
        <v>929</v>
      </c>
      <c r="D182" s="17">
        <v>43847</v>
      </c>
      <c r="E182" s="17"/>
      <c r="F182" s="17"/>
      <c r="G182" s="17"/>
      <c r="H182" s="17"/>
      <c r="I182" s="18"/>
      <c r="J182" s="18"/>
      <c r="K182" s="27" t="str">
        <f>IFERROR(VLOOKUP([1]!NeedsData[[#This Row],[Need Number]],[1]!Database[#Data],K$1,FALSE),"")</f>
        <v/>
      </c>
      <c r="L182" s="8" t="s">
        <v>1731</v>
      </c>
    </row>
    <row r="183" spans="1:12" ht="188.5" x14ac:dyDescent="0.35">
      <c r="A183" s="3" t="s">
        <v>181</v>
      </c>
      <c r="B183" s="6" t="str">
        <f t="shared" si="2"/>
        <v>AEP</v>
      </c>
      <c r="C183" s="6" t="s">
        <v>929</v>
      </c>
      <c r="D183" s="19">
        <v>43847</v>
      </c>
      <c r="E183" s="19"/>
      <c r="F183" s="19"/>
      <c r="G183" s="19"/>
      <c r="H183" s="19"/>
      <c r="I183" s="20"/>
      <c r="J183" s="20"/>
      <c r="K183" s="28" t="str">
        <f>IFERROR(VLOOKUP([1]!NeedsData[[#This Row],[Need Number]],[1]!Database[#Data],K$1,FALSE),"")</f>
        <v/>
      </c>
      <c r="L183" s="47" t="s">
        <v>1732</v>
      </c>
    </row>
    <row r="184" spans="1:12" ht="409.5" x14ac:dyDescent="0.35">
      <c r="A184" s="3" t="s">
        <v>182</v>
      </c>
      <c r="B184" s="4" t="str">
        <f t="shared" si="2"/>
        <v>AEP</v>
      </c>
      <c r="C184" s="4" t="s">
        <v>929</v>
      </c>
      <c r="D184" s="17">
        <v>43847</v>
      </c>
      <c r="E184" s="17">
        <v>43941</v>
      </c>
      <c r="F184" s="17">
        <v>43997</v>
      </c>
      <c r="G184" s="17" t="s">
        <v>1029</v>
      </c>
      <c r="H184" s="17"/>
      <c r="I184" s="18"/>
      <c r="J184" s="18">
        <v>43997</v>
      </c>
      <c r="K184" s="27" t="s">
        <v>1386</v>
      </c>
      <c r="L184" s="8" t="s">
        <v>1733</v>
      </c>
    </row>
    <row r="185" spans="1:12" ht="409.5" x14ac:dyDescent="0.35">
      <c r="A185" s="3" t="s">
        <v>183</v>
      </c>
      <c r="B185" s="6" t="str">
        <f t="shared" si="2"/>
        <v>AEP</v>
      </c>
      <c r="C185" s="6" t="s">
        <v>929</v>
      </c>
      <c r="D185" s="19">
        <v>43882</v>
      </c>
      <c r="E185" s="19"/>
      <c r="F185" s="19"/>
      <c r="G185" s="19"/>
      <c r="H185" s="19"/>
      <c r="I185" s="20"/>
      <c r="J185" s="20"/>
      <c r="K185" s="28" t="str">
        <f>IFERROR(VLOOKUP([1]!NeedsData[[#This Row],[Need Number]],[1]!Database[#Data],K$1,FALSE),"")</f>
        <v/>
      </c>
      <c r="L185" s="47" t="s">
        <v>1734</v>
      </c>
    </row>
    <row r="186" spans="1:12" ht="409.5" x14ac:dyDescent="0.35">
      <c r="A186" s="3" t="s">
        <v>184</v>
      </c>
      <c r="B186" s="4" t="str">
        <f t="shared" si="2"/>
        <v>AEP</v>
      </c>
      <c r="C186" s="4" t="s">
        <v>929</v>
      </c>
      <c r="D186" s="17">
        <v>43882</v>
      </c>
      <c r="E186" s="17">
        <v>44029</v>
      </c>
      <c r="F186" s="17">
        <v>44125</v>
      </c>
      <c r="G186" s="17" t="s">
        <v>1030</v>
      </c>
      <c r="H186" s="17"/>
      <c r="I186" s="17"/>
      <c r="J186" s="17">
        <v>44125</v>
      </c>
      <c r="K186" s="27" t="s">
        <v>1387</v>
      </c>
      <c r="L186" s="8" t="s">
        <v>1735</v>
      </c>
    </row>
    <row r="187" spans="1:12" ht="58" x14ac:dyDescent="0.35">
      <c r="A187" s="3" t="s">
        <v>185</v>
      </c>
      <c r="B187" s="6" t="str">
        <f t="shared" si="2"/>
        <v>AEP</v>
      </c>
      <c r="C187" s="6" t="s">
        <v>929</v>
      </c>
      <c r="D187" s="19">
        <v>43882</v>
      </c>
      <c r="E187" s="19">
        <v>43941</v>
      </c>
      <c r="F187" s="19">
        <v>43997</v>
      </c>
      <c r="G187" s="19" t="s">
        <v>1031</v>
      </c>
      <c r="H187" s="19"/>
      <c r="I187" s="20"/>
      <c r="J187" s="20">
        <v>43997</v>
      </c>
      <c r="K187" s="28" t="s">
        <v>1388</v>
      </c>
      <c r="L187" s="48" t="s">
        <v>1736</v>
      </c>
    </row>
    <row r="188" spans="1:12" ht="261" x14ac:dyDescent="0.35">
      <c r="A188" s="3" t="s">
        <v>186</v>
      </c>
      <c r="B188" s="4" t="str">
        <f t="shared" si="2"/>
        <v>AEP</v>
      </c>
      <c r="C188" s="4" t="s">
        <v>929</v>
      </c>
      <c r="D188" s="17">
        <v>43882</v>
      </c>
      <c r="E188" s="17"/>
      <c r="F188" s="17"/>
      <c r="G188" s="17" t="s">
        <v>1032</v>
      </c>
      <c r="H188" s="17"/>
      <c r="I188" s="18"/>
      <c r="J188" s="18"/>
      <c r="K188" s="27" t="str">
        <f>IFERROR(VLOOKUP([1]!NeedsData[[#This Row],[Need Number]],[1]!Database[#Data],K$1,FALSE),"")</f>
        <v/>
      </c>
      <c r="L188" s="8" t="s">
        <v>1737</v>
      </c>
    </row>
    <row r="189" spans="1:12" ht="275.5" x14ac:dyDescent="0.35">
      <c r="A189" s="3" t="s">
        <v>186</v>
      </c>
      <c r="B189" s="6" t="str">
        <f t="shared" si="2"/>
        <v>AEP</v>
      </c>
      <c r="C189" s="6" t="s">
        <v>929</v>
      </c>
      <c r="D189" s="19">
        <v>43882</v>
      </c>
      <c r="E189" s="19">
        <v>44183</v>
      </c>
      <c r="F189" s="19">
        <v>44295</v>
      </c>
      <c r="G189" s="19" t="s">
        <v>1032</v>
      </c>
      <c r="H189" s="19"/>
      <c r="I189" s="20"/>
      <c r="J189" s="20">
        <v>44294</v>
      </c>
      <c r="K189" s="28" t="s">
        <v>1389</v>
      </c>
      <c r="L189" s="47" t="s">
        <v>1738</v>
      </c>
    </row>
    <row r="190" spans="1:12" ht="72.5" x14ac:dyDescent="0.35">
      <c r="A190" s="3" t="s">
        <v>187</v>
      </c>
      <c r="B190" s="4" t="str">
        <f t="shared" si="2"/>
        <v>AEP</v>
      </c>
      <c r="C190" s="4" t="s">
        <v>929</v>
      </c>
      <c r="D190" s="17">
        <v>43900</v>
      </c>
      <c r="E190" s="17"/>
      <c r="F190" s="17"/>
      <c r="G190" s="17"/>
      <c r="H190" s="17"/>
      <c r="I190" s="18"/>
      <c r="J190" s="18"/>
      <c r="K190" s="27" t="s">
        <v>1390</v>
      </c>
      <c r="L190" s="36" t="s">
        <v>1739</v>
      </c>
    </row>
    <row r="191" spans="1:12" ht="246.5" x14ac:dyDescent="0.35">
      <c r="A191" s="3" t="s">
        <v>188</v>
      </c>
      <c r="B191" s="6" t="s">
        <v>189</v>
      </c>
      <c r="C191" s="6" t="s">
        <v>929</v>
      </c>
      <c r="D191" s="19">
        <v>43882</v>
      </c>
      <c r="E191" s="19">
        <v>44183</v>
      </c>
      <c r="F191" s="19">
        <v>44295</v>
      </c>
      <c r="G191" s="19" t="s">
        <v>1032</v>
      </c>
      <c r="H191" s="19"/>
      <c r="I191" s="20"/>
      <c r="J191" s="20">
        <v>44294</v>
      </c>
      <c r="K191" s="28" t="s">
        <v>1389</v>
      </c>
      <c r="L191" s="47" t="s">
        <v>1740</v>
      </c>
    </row>
    <row r="192" spans="1:12" ht="232" x14ac:dyDescent="0.35">
      <c r="A192" s="3" t="s">
        <v>190</v>
      </c>
      <c r="B192" s="4" t="str">
        <f t="shared" ref="B192:B255" si="3">IF(A192&lt;&gt;"",LEFT(A192,SEARCH("-",A192)-1),"")</f>
        <v>AEP</v>
      </c>
      <c r="C192" s="4" t="s">
        <v>929</v>
      </c>
      <c r="D192" s="17">
        <v>43882</v>
      </c>
      <c r="E192" s="17"/>
      <c r="F192" s="17"/>
      <c r="G192" s="17"/>
      <c r="H192" s="17"/>
      <c r="I192" s="18"/>
      <c r="J192" s="18"/>
      <c r="K192" s="27" t="str">
        <f>IFERROR(VLOOKUP([1]!NeedsData[[#This Row],[Need Number]],[1]!Database[#Data],K$1,FALSE),"")</f>
        <v/>
      </c>
      <c r="L192" s="8" t="s">
        <v>1741</v>
      </c>
    </row>
    <row r="193" spans="1:12" ht="409.5" x14ac:dyDescent="0.35">
      <c r="A193" s="3" t="s">
        <v>191</v>
      </c>
      <c r="B193" s="6" t="str">
        <f t="shared" si="3"/>
        <v>AEP</v>
      </c>
      <c r="C193" s="6" t="s">
        <v>929</v>
      </c>
      <c r="D193" s="19">
        <v>43882</v>
      </c>
      <c r="E193" s="19">
        <v>44120</v>
      </c>
      <c r="F193" s="19">
        <v>44253</v>
      </c>
      <c r="G193" s="19" t="s">
        <v>1033</v>
      </c>
      <c r="H193" s="19"/>
      <c r="I193" s="20"/>
      <c r="J193" s="20">
        <v>44246</v>
      </c>
      <c r="K193" s="28" t="s">
        <v>1391</v>
      </c>
      <c r="L193" s="48" t="s">
        <v>1742</v>
      </c>
    </row>
    <row r="194" spans="1:12" ht="409.5" x14ac:dyDescent="0.35">
      <c r="A194" s="3" t="s">
        <v>192</v>
      </c>
      <c r="B194" s="4" t="str">
        <f t="shared" si="3"/>
        <v>AEP</v>
      </c>
      <c r="C194" s="4" t="s">
        <v>929</v>
      </c>
      <c r="D194" s="17">
        <v>43882</v>
      </c>
      <c r="E194" s="17">
        <v>44120</v>
      </c>
      <c r="F194" s="17">
        <v>44253</v>
      </c>
      <c r="G194" s="17" t="s">
        <v>1033</v>
      </c>
      <c r="H194" s="17"/>
      <c r="I194" s="18"/>
      <c r="J194" s="18">
        <v>44246</v>
      </c>
      <c r="K194" s="27" t="s">
        <v>1391</v>
      </c>
      <c r="L194" s="36" t="s">
        <v>1743</v>
      </c>
    </row>
    <row r="195" spans="1:12" ht="409.5" x14ac:dyDescent="0.35">
      <c r="A195" s="3" t="s">
        <v>193</v>
      </c>
      <c r="B195" s="6" t="str">
        <f t="shared" si="3"/>
        <v>AEP</v>
      </c>
      <c r="C195" s="6" t="s">
        <v>929</v>
      </c>
      <c r="D195" s="19">
        <v>43882</v>
      </c>
      <c r="E195" s="19">
        <v>44120</v>
      </c>
      <c r="F195" s="19">
        <v>44253</v>
      </c>
      <c r="G195" s="19" t="s">
        <v>1033</v>
      </c>
      <c r="H195" s="19"/>
      <c r="I195" s="20"/>
      <c r="J195" s="20">
        <v>44246</v>
      </c>
      <c r="K195" s="28" t="s">
        <v>1391</v>
      </c>
      <c r="L195" s="48" t="s">
        <v>1744</v>
      </c>
    </row>
    <row r="196" spans="1:12" ht="391.5" x14ac:dyDescent="0.35">
      <c r="A196" s="3" t="s">
        <v>194</v>
      </c>
      <c r="B196" s="4" t="str">
        <f t="shared" si="3"/>
        <v>AEP</v>
      </c>
      <c r="C196" s="4" t="s">
        <v>929</v>
      </c>
      <c r="D196" s="17">
        <v>43882</v>
      </c>
      <c r="E196" s="17"/>
      <c r="F196" s="17"/>
      <c r="G196" s="17"/>
      <c r="H196" s="17"/>
      <c r="I196" s="18"/>
      <c r="J196" s="18"/>
      <c r="K196" s="27" t="str">
        <f>IFERROR(VLOOKUP([1]!NeedsData[[#This Row],[Need Number]],[1]!Database[#Data],K$1,FALSE),"")</f>
        <v/>
      </c>
      <c r="L196" s="8" t="s">
        <v>1745</v>
      </c>
    </row>
    <row r="197" spans="1:12" ht="377" x14ac:dyDescent="0.35">
      <c r="A197" s="3" t="s">
        <v>195</v>
      </c>
      <c r="B197" s="6" t="str">
        <f t="shared" si="3"/>
        <v>AEP</v>
      </c>
      <c r="C197" s="6" t="s">
        <v>929</v>
      </c>
      <c r="D197" s="19">
        <v>43882</v>
      </c>
      <c r="E197" s="19">
        <v>44337</v>
      </c>
      <c r="F197" s="20">
        <v>44376</v>
      </c>
      <c r="G197" s="19" t="s">
        <v>1034</v>
      </c>
      <c r="H197" s="19"/>
      <c r="I197" s="20"/>
      <c r="J197" s="20">
        <v>44376</v>
      </c>
      <c r="K197" s="28" t="str">
        <f>IFERROR(VLOOKUP([1]!NeedsData[[#This Row],[Need Number]],[1]!Database[#Data],K$1,FALSE),"")</f>
        <v/>
      </c>
      <c r="L197" s="47" t="s">
        <v>1746</v>
      </c>
    </row>
    <row r="198" spans="1:12" ht="409.5" x14ac:dyDescent="0.35">
      <c r="A198" s="3" t="s">
        <v>196</v>
      </c>
      <c r="B198" s="4" t="str">
        <f t="shared" si="3"/>
        <v>AEP</v>
      </c>
      <c r="C198" s="4" t="s">
        <v>929</v>
      </c>
      <c r="D198" s="17">
        <v>43882</v>
      </c>
      <c r="E198" s="17"/>
      <c r="F198" s="17"/>
      <c r="G198" s="17"/>
      <c r="H198" s="17"/>
      <c r="I198" s="18"/>
      <c r="J198" s="18"/>
      <c r="K198" s="27" t="str">
        <f>IFERROR(VLOOKUP([1]!NeedsData[[#This Row],[Need Number]],[1]!Database[#Data],K$1,FALSE),"")</f>
        <v/>
      </c>
      <c r="L198" s="8" t="s">
        <v>1747</v>
      </c>
    </row>
    <row r="199" spans="1:12" ht="319" x14ac:dyDescent="0.35">
      <c r="A199" s="3" t="s">
        <v>197</v>
      </c>
      <c r="B199" s="6" t="str">
        <f t="shared" si="3"/>
        <v>AEP</v>
      </c>
      <c r="C199" s="6" t="s">
        <v>929</v>
      </c>
      <c r="D199" s="19">
        <v>43882</v>
      </c>
      <c r="E199" s="19">
        <v>44337</v>
      </c>
      <c r="F199" s="20">
        <v>44376</v>
      </c>
      <c r="G199" s="19" t="s">
        <v>1034</v>
      </c>
      <c r="H199" s="19"/>
      <c r="I199" s="20"/>
      <c r="J199" s="20">
        <v>44376</v>
      </c>
      <c r="K199" s="28" t="str">
        <f>IFERROR(VLOOKUP([1]!NeedsData[[#This Row],[Need Number]],[1]!Database[#Data],K$1,FALSE),"")</f>
        <v/>
      </c>
      <c r="L199" s="47" t="s">
        <v>1748</v>
      </c>
    </row>
    <row r="200" spans="1:12" ht="72.5" x14ac:dyDescent="0.35">
      <c r="A200" s="3" t="s">
        <v>198</v>
      </c>
      <c r="B200" s="4" t="str">
        <f t="shared" si="3"/>
        <v>AEP</v>
      </c>
      <c r="C200" s="4" t="s">
        <v>929</v>
      </c>
      <c r="D200" s="17">
        <v>43909</v>
      </c>
      <c r="E200" s="17">
        <v>43941</v>
      </c>
      <c r="F200" s="17">
        <v>43997</v>
      </c>
      <c r="G200" s="17" t="s">
        <v>1035</v>
      </c>
      <c r="H200" s="17"/>
      <c r="I200" s="18"/>
      <c r="J200" s="18">
        <v>43997</v>
      </c>
      <c r="K200" s="27" t="s">
        <v>1392</v>
      </c>
      <c r="L200" s="50" t="s">
        <v>1749</v>
      </c>
    </row>
    <row r="201" spans="1:12" ht="409.5" x14ac:dyDescent="0.35">
      <c r="A201" s="3" t="s">
        <v>199</v>
      </c>
      <c r="B201" s="6" t="str">
        <f t="shared" si="3"/>
        <v>AEP</v>
      </c>
      <c r="C201" s="6" t="s">
        <v>929</v>
      </c>
      <c r="D201" s="19">
        <v>43941</v>
      </c>
      <c r="E201" s="19">
        <v>44085</v>
      </c>
      <c r="F201" s="19">
        <v>44209</v>
      </c>
      <c r="G201" s="19" t="s">
        <v>1036</v>
      </c>
      <c r="H201" s="19"/>
      <c r="I201" s="20"/>
      <c r="J201" s="20">
        <v>44207</v>
      </c>
      <c r="K201" s="28" t="s">
        <v>1393</v>
      </c>
      <c r="L201" s="48" t="s">
        <v>1750</v>
      </c>
    </row>
    <row r="202" spans="1:12" ht="87" x14ac:dyDescent="0.35">
      <c r="A202" s="3" t="s">
        <v>200</v>
      </c>
      <c r="B202" s="4" t="str">
        <f t="shared" si="3"/>
        <v>AEP</v>
      </c>
      <c r="C202" s="4" t="s">
        <v>929</v>
      </c>
      <c r="D202" s="17">
        <v>43909</v>
      </c>
      <c r="E202" s="17">
        <v>43941</v>
      </c>
      <c r="F202" s="17">
        <v>43997</v>
      </c>
      <c r="G202" s="17" t="s">
        <v>1037</v>
      </c>
      <c r="H202" s="17"/>
      <c r="I202" s="18"/>
      <c r="J202" s="18">
        <v>43997</v>
      </c>
      <c r="K202" s="27" t="s">
        <v>1361</v>
      </c>
      <c r="L202" s="50" t="s">
        <v>1751</v>
      </c>
    </row>
    <row r="203" spans="1:12" ht="72.5" x14ac:dyDescent="0.35">
      <c r="A203" s="3" t="s">
        <v>201</v>
      </c>
      <c r="B203" s="6" t="str">
        <f t="shared" si="3"/>
        <v>AEP</v>
      </c>
      <c r="C203" s="6" t="s">
        <v>929</v>
      </c>
      <c r="D203" s="19">
        <v>43909</v>
      </c>
      <c r="E203" s="19">
        <v>44211</v>
      </c>
      <c r="F203" s="19">
        <v>44295</v>
      </c>
      <c r="G203" s="19" t="s">
        <v>1038</v>
      </c>
      <c r="H203" s="19"/>
      <c r="I203" s="20"/>
      <c r="J203" s="20">
        <v>44294</v>
      </c>
      <c r="K203" s="28" t="s">
        <v>1394</v>
      </c>
      <c r="L203" s="47" t="s">
        <v>1752</v>
      </c>
    </row>
    <row r="204" spans="1:12" ht="246.5" x14ac:dyDescent="0.35">
      <c r="A204" s="3" t="s">
        <v>202</v>
      </c>
      <c r="B204" s="4" t="str">
        <f t="shared" si="3"/>
        <v>AEP</v>
      </c>
      <c r="C204" s="4" t="s">
        <v>929</v>
      </c>
      <c r="D204" s="17">
        <v>43909</v>
      </c>
      <c r="E204" s="17">
        <v>44183</v>
      </c>
      <c r="F204" s="17">
        <v>44295</v>
      </c>
      <c r="G204" s="17" t="s">
        <v>1039</v>
      </c>
      <c r="H204" s="17"/>
      <c r="I204" s="18"/>
      <c r="J204" s="18">
        <v>44294</v>
      </c>
      <c r="K204" s="27" t="s">
        <v>1395</v>
      </c>
      <c r="L204" s="8" t="s">
        <v>1753</v>
      </c>
    </row>
    <row r="205" spans="1:12" ht="409.5" x14ac:dyDescent="0.35">
      <c r="A205" s="3" t="s">
        <v>203</v>
      </c>
      <c r="B205" s="6" t="str">
        <f t="shared" si="3"/>
        <v>AEP</v>
      </c>
      <c r="C205" s="6" t="s">
        <v>929</v>
      </c>
      <c r="D205" s="19">
        <v>43909</v>
      </c>
      <c r="E205" s="19">
        <v>44183</v>
      </c>
      <c r="F205" s="19">
        <v>44295</v>
      </c>
      <c r="G205" s="19" t="s">
        <v>1039</v>
      </c>
      <c r="H205" s="19"/>
      <c r="I205" s="20"/>
      <c r="J205" s="20">
        <v>44294</v>
      </c>
      <c r="K205" s="28" t="s">
        <v>1395</v>
      </c>
      <c r="L205" s="47" t="s">
        <v>1754</v>
      </c>
    </row>
    <row r="206" spans="1:12" ht="409.5" x14ac:dyDescent="0.35">
      <c r="A206" s="3" t="s">
        <v>204</v>
      </c>
      <c r="B206" s="4" t="str">
        <f t="shared" si="3"/>
        <v>AEP</v>
      </c>
      <c r="C206" s="4" t="s">
        <v>929</v>
      </c>
      <c r="D206" s="17">
        <v>43909</v>
      </c>
      <c r="E206" s="17">
        <v>44155</v>
      </c>
      <c r="F206" s="17">
        <v>44295</v>
      </c>
      <c r="G206" s="17" t="s">
        <v>1040</v>
      </c>
      <c r="H206" s="17"/>
      <c r="I206" s="18"/>
      <c r="J206" s="18">
        <v>44294</v>
      </c>
      <c r="K206" s="27" t="s">
        <v>1396</v>
      </c>
      <c r="L206" s="50" t="s">
        <v>1755</v>
      </c>
    </row>
    <row r="207" spans="1:12" ht="409.5" x14ac:dyDescent="0.35">
      <c r="A207" s="3" t="s">
        <v>205</v>
      </c>
      <c r="B207" s="6" t="str">
        <f t="shared" si="3"/>
        <v>AEP</v>
      </c>
      <c r="C207" s="6" t="s">
        <v>929</v>
      </c>
      <c r="D207" s="19">
        <v>43941</v>
      </c>
      <c r="E207" s="19">
        <v>44274</v>
      </c>
      <c r="F207" s="19">
        <v>44349</v>
      </c>
      <c r="G207" s="19" t="s">
        <v>1041</v>
      </c>
      <c r="H207" s="19"/>
      <c r="I207" s="20"/>
      <c r="J207" s="20">
        <v>44348</v>
      </c>
      <c r="K207" s="28" t="s">
        <v>1397</v>
      </c>
      <c r="L207" s="47" t="s">
        <v>1756</v>
      </c>
    </row>
    <row r="208" spans="1:12" ht="406" x14ac:dyDescent="0.35">
      <c r="A208" s="3" t="s">
        <v>206</v>
      </c>
      <c r="B208" s="4" t="str">
        <f t="shared" si="3"/>
        <v>AEP</v>
      </c>
      <c r="C208" s="4" t="s">
        <v>929</v>
      </c>
      <c r="D208" s="17">
        <v>43941</v>
      </c>
      <c r="E208" s="17">
        <v>44211</v>
      </c>
      <c r="F208" s="17">
        <v>44295</v>
      </c>
      <c r="G208" s="17" t="s">
        <v>1042</v>
      </c>
      <c r="H208" s="17"/>
      <c r="I208" s="18"/>
      <c r="J208" s="18">
        <v>44294</v>
      </c>
      <c r="K208" s="27" t="s">
        <v>1361</v>
      </c>
      <c r="L208" s="8" t="s">
        <v>1757</v>
      </c>
    </row>
    <row r="209" spans="1:12" ht="333.5" x14ac:dyDescent="0.35">
      <c r="A209" s="3" t="s">
        <v>207</v>
      </c>
      <c r="B209" s="6" t="str">
        <f t="shared" si="3"/>
        <v>AEP</v>
      </c>
      <c r="C209" s="6" t="s">
        <v>929</v>
      </c>
      <c r="D209" s="19">
        <v>43941</v>
      </c>
      <c r="E209" s="19">
        <v>44274</v>
      </c>
      <c r="F209" s="19">
        <v>44349</v>
      </c>
      <c r="G209" s="19" t="s">
        <v>1043</v>
      </c>
      <c r="H209" s="19"/>
      <c r="I209" s="20"/>
      <c r="J209" s="20">
        <v>44348</v>
      </c>
      <c r="K209" s="28" t="s">
        <v>1398</v>
      </c>
      <c r="L209" s="47" t="s">
        <v>1758</v>
      </c>
    </row>
    <row r="210" spans="1:12" ht="87" x14ac:dyDescent="0.35">
      <c r="A210" s="3" t="s">
        <v>208</v>
      </c>
      <c r="B210" s="4" t="str">
        <f t="shared" si="3"/>
        <v>AEP</v>
      </c>
      <c r="C210" s="4" t="s">
        <v>929</v>
      </c>
      <c r="D210" s="17">
        <v>43941</v>
      </c>
      <c r="E210" s="17">
        <v>44183</v>
      </c>
      <c r="F210" s="17">
        <v>44295</v>
      </c>
      <c r="G210" s="17" t="s">
        <v>1044</v>
      </c>
      <c r="H210" s="17"/>
      <c r="I210" s="18"/>
      <c r="J210" s="18">
        <v>44294</v>
      </c>
      <c r="K210" s="27" t="s">
        <v>1399</v>
      </c>
      <c r="L210" s="8" t="s">
        <v>1759</v>
      </c>
    </row>
    <row r="211" spans="1:12" ht="362.5" x14ac:dyDescent="0.35">
      <c r="A211" s="3" t="s">
        <v>209</v>
      </c>
      <c r="B211" s="6" t="str">
        <f t="shared" si="3"/>
        <v>AEP</v>
      </c>
      <c r="C211" s="6" t="s">
        <v>929</v>
      </c>
      <c r="D211" s="19">
        <v>43973</v>
      </c>
      <c r="E211" s="19">
        <v>44183</v>
      </c>
      <c r="F211" s="19">
        <v>44295</v>
      </c>
      <c r="G211" s="19" t="s">
        <v>1045</v>
      </c>
      <c r="H211" s="19"/>
      <c r="I211" s="20"/>
      <c r="J211" s="20">
        <v>44294</v>
      </c>
      <c r="K211" s="28" t="s">
        <v>1400</v>
      </c>
      <c r="L211" s="47" t="s">
        <v>1760</v>
      </c>
    </row>
    <row r="212" spans="1:12" ht="409.5" x14ac:dyDescent="0.35">
      <c r="A212" s="3" t="s">
        <v>210</v>
      </c>
      <c r="B212" s="4" t="str">
        <f t="shared" si="3"/>
        <v>AEP</v>
      </c>
      <c r="C212" s="4" t="s">
        <v>929</v>
      </c>
      <c r="D212" s="17">
        <v>44001</v>
      </c>
      <c r="E212" s="17">
        <v>44183</v>
      </c>
      <c r="F212" s="17">
        <v>44295</v>
      </c>
      <c r="G212" s="17" t="s">
        <v>1046</v>
      </c>
      <c r="H212" s="17"/>
      <c r="I212" s="18"/>
      <c r="J212" s="18">
        <v>44294</v>
      </c>
      <c r="K212" s="27" t="s">
        <v>1401</v>
      </c>
      <c r="L212" s="8" t="s">
        <v>1761</v>
      </c>
    </row>
    <row r="213" spans="1:12" ht="409.5" x14ac:dyDescent="0.35">
      <c r="A213" s="3" t="s">
        <v>211</v>
      </c>
      <c r="B213" s="6" t="str">
        <f t="shared" si="3"/>
        <v>AEP</v>
      </c>
      <c r="C213" s="6" t="s">
        <v>929</v>
      </c>
      <c r="D213" s="19">
        <v>43973</v>
      </c>
      <c r="E213" s="19">
        <v>44274</v>
      </c>
      <c r="F213" s="19">
        <v>44349</v>
      </c>
      <c r="G213" s="19" t="s">
        <v>1041</v>
      </c>
      <c r="H213" s="19"/>
      <c r="I213" s="20"/>
      <c r="J213" s="20">
        <v>44348</v>
      </c>
      <c r="K213" s="28" t="s">
        <v>1402</v>
      </c>
      <c r="L213" s="47" t="s">
        <v>1762</v>
      </c>
    </row>
    <row r="214" spans="1:12" ht="409.5" x14ac:dyDescent="0.35">
      <c r="A214" s="3" t="s">
        <v>212</v>
      </c>
      <c r="B214" s="4" t="str">
        <f t="shared" si="3"/>
        <v>AEP</v>
      </c>
      <c r="C214" s="4" t="s">
        <v>929</v>
      </c>
      <c r="D214" s="17">
        <v>43973</v>
      </c>
      <c r="E214" s="17">
        <v>44274</v>
      </c>
      <c r="F214" s="17">
        <v>44349</v>
      </c>
      <c r="G214" s="17" t="s">
        <v>1041</v>
      </c>
      <c r="H214" s="17"/>
      <c r="I214" s="18"/>
      <c r="J214" s="18">
        <v>44348</v>
      </c>
      <c r="K214" s="27" t="s">
        <v>1403</v>
      </c>
      <c r="L214" s="8" t="s">
        <v>1763</v>
      </c>
    </row>
    <row r="215" spans="1:12" ht="348" x14ac:dyDescent="0.35">
      <c r="A215" s="3" t="s">
        <v>213</v>
      </c>
      <c r="B215" s="6" t="str">
        <f t="shared" si="3"/>
        <v>AEP</v>
      </c>
      <c r="C215" s="6" t="s">
        <v>929</v>
      </c>
      <c r="D215" s="19">
        <v>43909</v>
      </c>
      <c r="E215" s="19">
        <v>44183</v>
      </c>
      <c r="F215" s="19">
        <v>44295</v>
      </c>
      <c r="G215" s="19" t="s">
        <v>1039</v>
      </c>
      <c r="H215" s="19"/>
      <c r="I215" s="20"/>
      <c r="J215" s="20">
        <v>44294</v>
      </c>
      <c r="K215" s="28" t="s">
        <v>1395</v>
      </c>
      <c r="L215" s="47" t="s">
        <v>1764</v>
      </c>
    </row>
    <row r="216" spans="1:12" ht="409.5" x14ac:dyDescent="0.35">
      <c r="A216" s="3" t="s">
        <v>214</v>
      </c>
      <c r="B216" s="4" t="str">
        <f t="shared" si="3"/>
        <v>AEP</v>
      </c>
      <c r="C216" s="4" t="s">
        <v>929</v>
      </c>
      <c r="D216" s="17">
        <v>44029</v>
      </c>
      <c r="E216" s="17"/>
      <c r="F216" s="17"/>
      <c r="G216" s="17"/>
      <c r="H216" s="17"/>
      <c r="I216" s="18"/>
      <c r="J216" s="18"/>
      <c r="K216" s="27" t="s">
        <v>1402</v>
      </c>
      <c r="L216" s="8" t="s">
        <v>1765</v>
      </c>
    </row>
    <row r="217" spans="1:12" ht="409.5" x14ac:dyDescent="0.35">
      <c r="A217" s="3" t="s">
        <v>215</v>
      </c>
      <c r="B217" s="6" t="str">
        <f t="shared" si="3"/>
        <v>AEP</v>
      </c>
      <c r="C217" s="6" t="s">
        <v>929</v>
      </c>
      <c r="D217" s="19">
        <v>44029</v>
      </c>
      <c r="E217" s="19">
        <v>44393</v>
      </c>
      <c r="F217" s="19">
        <v>44441</v>
      </c>
      <c r="G217" s="19" t="s">
        <v>1047</v>
      </c>
      <c r="H217" s="19"/>
      <c r="I217" s="20"/>
      <c r="J217" s="20">
        <v>44440</v>
      </c>
      <c r="K217" s="28" t="s">
        <v>1404</v>
      </c>
      <c r="L217" s="47" t="s">
        <v>1766</v>
      </c>
    </row>
    <row r="218" spans="1:12" ht="409.5" x14ac:dyDescent="0.35">
      <c r="A218" s="3" t="s">
        <v>216</v>
      </c>
      <c r="B218" s="4" t="str">
        <f t="shared" si="3"/>
        <v>AEP</v>
      </c>
      <c r="C218" s="4" t="s">
        <v>929</v>
      </c>
      <c r="D218" s="17">
        <v>44029</v>
      </c>
      <c r="E218" s="17">
        <v>44155</v>
      </c>
      <c r="F218" s="17">
        <v>44295</v>
      </c>
      <c r="G218" s="17" t="s">
        <v>1048</v>
      </c>
      <c r="H218" s="17"/>
      <c r="I218" s="18"/>
      <c r="J218" s="18">
        <v>44294</v>
      </c>
      <c r="K218" s="27" t="s">
        <v>1405</v>
      </c>
      <c r="L218" s="8" t="s">
        <v>1767</v>
      </c>
    </row>
    <row r="219" spans="1:12" ht="72.5" x14ac:dyDescent="0.35">
      <c r="A219" s="3" t="s">
        <v>217</v>
      </c>
      <c r="B219" s="6" t="str">
        <f t="shared" si="3"/>
        <v>AEP</v>
      </c>
      <c r="C219" s="6" t="s">
        <v>929</v>
      </c>
      <c r="D219" s="19">
        <v>44085</v>
      </c>
      <c r="E219" s="19">
        <v>44155</v>
      </c>
      <c r="F219" s="19">
        <v>44295</v>
      </c>
      <c r="G219" s="19" t="s">
        <v>977</v>
      </c>
      <c r="H219" s="19"/>
      <c r="I219" s="20"/>
      <c r="J219" s="20">
        <v>44294</v>
      </c>
      <c r="K219" s="28" t="s">
        <v>1363</v>
      </c>
      <c r="L219" s="47" t="s">
        <v>1768</v>
      </c>
    </row>
    <row r="220" spans="1:12" ht="409.5" x14ac:dyDescent="0.35">
      <c r="A220" s="3" t="s">
        <v>218</v>
      </c>
      <c r="B220" s="4" t="str">
        <f t="shared" si="3"/>
        <v>AEP</v>
      </c>
      <c r="C220" s="4" t="s">
        <v>929</v>
      </c>
      <c r="D220" s="17">
        <v>44085</v>
      </c>
      <c r="E220" s="17">
        <v>44120</v>
      </c>
      <c r="F220" s="17">
        <v>44253</v>
      </c>
      <c r="G220" s="17" t="s">
        <v>1049</v>
      </c>
      <c r="H220" s="17"/>
      <c r="I220" s="18"/>
      <c r="J220" s="18">
        <v>44246</v>
      </c>
      <c r="K220" s="27" t="s">
        <v>1406</v>
      </c>
      <c r="L220" s="8" t="s">
        <v>1769</v>
      </c>
    </row>
    <row r="221" spans="1:12" ht="217.5" x14ac:dyDescent="0.35">
      <c r="A221" s="3" t="s">
        <v>219</v>
      </c>
      <c r="B221" s="6" t="str">
        <f t="shared" si="3"/>
        <v>AEP</v>
      </c>
      <c r="C221" s="6" t="s">
        <v>929</v>
      </c>
      <c r="D221" s="19">
        <v>44120</v>
      </c>
      <c r="E221" s="19"/>
      <c r="F221" s="19"/>
      <c r="G221" s="19"/>
      <c r="H221" s="19"/>
      <c r="I221" s="20"/>
      <c r="J221" s="20"/>
      <c r="K221" s="28" t="s">
        <v>1407</v>
      </c>
      <c r="L221" s="47" t="s">
        <v>1770</v>
      </c>
    </row>
    <row r="222" spans="1:12" ht="362.5" x14ac:dyDescent="0.35">
      <c r="A222" s="3" t="s">
        <v>220</v>
      </c>
      <c r="B222" s="4" t="str">
        <f t="shared" si="3"/>
        <v>AEP</v>
      </c>
      <c r="C222" s="4" t="s">
        <v>929</v>
      </c>
      <c r="D222" s="17">
        <v>44155</v>
      </c>
      <c r="E222" s="17"/>
      <c r="F222" s="17"/>
      <c r="G222" s="17"/>
      <c r="H222" s="17"/>
      <c r="I222" s="18"/>
      <c r="J222" s="18"/>
      <c r="K222" s="27" t="s">
        <v>1408</v>
      </c>
      <c r="L222" s="45" t="s">
        <v>1771</v>
      </c>
    </row>
    <row r="223" spans="1:12" ht="409.5" x14ac:dyDescent="0.35">
      <c r="A223" s="3" t="s">
        <v>221</v>
      </c>
      <c r="B223" s="6" t="str">
        <f t="shared" si="3"/>
        <v>AEP</v>
      </c>
      <c r="C223" s="6" t="s">
        <v>929</v>
      </c>
      <c r="D223" s="19">
        <v>44155</v>
      </c>
      <c r="E223" s="19"/>
      <c r="F223" s="19"/>
      <c r="G223" s="19"/>
      <c r="H223" s="19"/>
      <c r="I223" s="20"/>
      <c r="J223" s="20"/>
      <c r="K223" s="28" t="s">
        <v>1409</v>
      </c>
      <c r="L223" s="46" t="s">
        <v>1772</v>
      </c>
    </row>
    <row r="224" spans="1:12" ht="406" x14ac:dyDescent="0.35">
      <c r="A224" s="3" t="s">
        <v>222</v>
      </c>
      <c r="B224" s="4" t="str">
        <f t="shared" si="3"/>
        <v>AEP</v>
      </c>
      <c r="C224" s="4" t="s">
        <v>929</v>
      </c>
      <c r="D224" s="17">
        <v>44155</v>
      </c>
      <c r="E224" s="17"/>
      <c r="F224" s="17"/>
      <c r="G224" s="17"/>
      <c r="H224" s="17"/>
      <c r="I224" s="17"/>
      <c r="J224" s="17"/>
      <c r="K224" s="27" t="s">
        <v>1410</v>
      </c>
      <c r="L224" s="45" t="s">
        <v>1773</v>
      </c>
    </row>
    <row r="225" spans="1:12" ht="409.5" x14ac:dyDescent="0.35">
      <c r="A225" s="3" t="s">
        <v>223</v>
      </c>
      <c r="B225" s="6" t="str">
        <f t="shared" si="3"/>
        <v>AEP</v>
      </c>
      <c r="C225" s="6" t="s">
        <v>929</v>
      </c>
      <c r="D225" s="19">
        <v>44155</v>
      </c>
      <c r="E225" s="19"/>
      <c r="F225" s="19"/>
      <c r="G225" s="19"/>
      <c r="H225" s="19"/>
      <c r="I225" s="20"/>
      <c r="J225" s="20"/>
      <c r="K225" s="28" t="s">
        <v>1409</v>
      </c>
      <c r="L225" s="46" t="s">
        <v>1774</v>
      </c>
    </row>
    <row r="226" spans="1:12" ht="319" x14ac:dyDescent="0.35">
      <c r="A226" s="3" t="s">
        <v>224</v>
      </c>
      <c r="B226" s="4" t="str">
        <f t="shared" si="3"/>
        <v>AEP</v>
      </c>
      <c r="C226" s="4" t="s">
        <v>929</v>
      </c>
      <c r="D226" s="17">
        <v>44155</v>
      </c>
      <c r="E226" s="17">
        <v>44183</v>
      </c>
      <c r="F226" s="17">
        <v>44295</v>
      </c>
      <c r="G226" s="17" t="s">
        <v>1046</v>
      </c>
      <c r="H226" s="17"/>
      <c r="I226" s="18"/>
      <c r="J226" s="18">
        <v>44294</v>
      </c>
      <c r="K226" s="27" t="s">
        <v>1401</v>
      </c>
      <c r="L226" s="8" t="s">
        <v>1775</v>
      </c>
    </row>
    <row r="227" spans="1:12" ht="275.5" x14ac:dyDescent="0.35">
      <c r="A227" s="3" t="s">
        <v>225</v>
      </c>
      <c r="B227" s="6" t="str">
        <f t="shared" si="3"/>
        <v>AEP</v>
      </c>
      <c r="C227" s="6" t="s">
        <v>929</v>
      </c>
      <c r="D227" s="19">
        <v>44183</v>
      </c>
      <c r="E227" s="19"/>
      <c r="F227" s="19"/>
      <c r="G227" s="19"/>
      <c r="H227" s="19"/>
      <c r="I227" s="20"/>
      <c r="J227" s="20"/>
      <c r="K227" s="29" t="s">
        <v>1411</v>
      </c>
      <c r="L227" s="46" t="s">
        <v>1776</v>
      </c>
    </row>
    <row r="228" spans="1:12" ht="145" x14ac:dyDescent="0.35">
      <c r="A228" s="3" t="s">
        <v>226</v>
      </c>
      <c r="B228" s="4" t="str">
        <f t="shared" si="3"/>
        <v>AEP</v>
      </c>
      <c r="C228" s="4" t="s">
        <v>929</v>
      </c>
      <c r="D228" s="17">
        <v>43882</v>
      </c>
      <c r="E228" s="17">
        <v>44484</v>
      </c>
      <c r="F228" s="17"/>
      <c r="G228" s="17"/>
      <c r="H228" s="17"/>
      <c r="I228" s="18"/>
      <c r="J228" s="18"/>
      <c r="K228" s="27" t="str">
        <f>IFERROR(VLOOKUP([1]!NeedsData[[#This Row],[Need Number]],[1]!Database[#Data],K$1,FALSE),"")</f>
        <v/>
      </c>
      <c r="L228" s="8" t="s">
        <v>1777</v>
      </c>
    </row>
    <row r="229" spans="1:12" ht="290" x14ac:dyDescent="0.35">
      <c r="A229" s="3" t="s">
        <v>227</v>
      </c>
      <c r="B229" s="6" t="str">
        <f t="shared" si="3"/>
        <v>AEP</v>
      </c>
      <c r="C229" s="6" t="s">
        <v>929</v>
      </c>
      <c r="D229" s="19">
        <v>43882</v>
      </c>
      <c r="E229" s="19">
        <v>44029</v>
      </c>
      <c r="F229" s="19">
        <v>44125</v>
      </c>
      <c r="G229" s="19" t="s">
        <v>1050</v>
      </c>
      <c r="H229" s="19"/>
      <c r="I229" s="19"/>
      <c r="J229" s="19">
        <v>44125</v>
      </c>
      <c r="K229" s="28" t="s">
        <v>1412</v>
      </c>
      <c r="L229" s="47" t="s">
        <v>1778</v>
      </c>
    </row>
    <row r="230" spans="1:12" ht="409.5" x14ac:dyDescent="0.35">
      <c r="A230" s="3" t="s">
        <v>228</v>
      </c>
      <c r="B230" s="4" t="str">
        <f t="shared" si="3"/>
        <v>AEP</v>
      </c>
      <c r="C230" s="4" t="s">
        <v>929</v>
      </c>
      <c r="D230" s="17">
        <v>43882</v>
      </c>
      <c r="E230" s="17">
        <v>44183</v>
      </c>
      <c r="F230" s="17">
        <v>44295</v>
      </c>
      <c r="G230" s="17" t="s">
        <v>1051</v>
      </c>
      <c r="H230" s="17"/>
      <c r="I230" s="18"/>
      <c r="J230" s="18">
        <v>44294</v>
      </c>
      <c r="K230" s="27" t="s">
        <v>1413</v>
      </c>
      <c r="L230" s="8" t="s">
        <v>1779</v>
      </c>
    </row>
    <row r="231" spans="1:12" ht="275.5" x14ac:dyDescent="0.35">
      <c r="A231" s="3" t="s">
        <v>229</v>
      </c>
      <c r="B231" s="6" t="str">
        <f t="shared" si="3"/>
        <v>AEP</v>
      </c>
      <c r="C231" s="6" t="s">
        <v>929</v>
      </c>
      <c r="D231" s="19">
        <v>43882</v>
      </c>
      <c r="E231" s="19">
        <v>43973</v>
      </c>
      <c r="F231" s="19">
        <v>44049</v>
      </c>
      <c r="G231" s="19" t="s">
        <v>1052</v>
      </c>
      <c r="H231" s="19"/>
      <c r="I231" s="19"/>
      <c r="J231" s="19">
        <v>44049</v>
      </c>
      <c r="K231" s="28" t="s">
        <v>1414</v>
      </c>
      <c r="L231" s="47" t="s">
        <v>1780</v>
      </c>
    </row>
    <row r="232" spans="1:12" ht="174" x14ac:dyDescent="0.35">
      <c r="A232" s="3" t="s">
        <v>230</v>
      </c>
      <c r="B232" s="4" t="str">
        <f t="shared" si="3"/>
        <v>AEP</v>
      </c>
      <c r="C232" s="4" t="s">
        <v>929</v>
      </c>
      <c r="D232" s="17">
        <v>44244</v>
      </c>
      <c r="E232" s="17"/>
      <c r="F232" s="17"/>
      <c r="G232" s="17"/>
      <c r="H232" s="17"/>
      <c r="I232" s="18"/>
      <c r="J232" s="18"/>
      <c r="K232" s="27" t="s">
        <v>1415</v>
      </c>
      <c r="L232" s="8" t="s">
        <v>1781</v>
      </c>
    </row>
    <row r="233" spans="1:12" ht="188.5" x14ac:dyDescent="0.35">
      <c r="A233" s="3" t="s">
        <v>231</v>
      </c>
      <c r="B233" s="6" t="str">
        <f t="shared" si="3"/>
        <v>AEP</v>
      </c>
      <c r="C233" s="6" t="s">
        <v>929</v>
      </c>
      <c r="D233" s="19">
        <v>43882</v>
      </c>
      <c r="E233" s="19">
        <v>43973</v>
      </c>
      <c r="F233" s="19">
        <v>44049</v>
      </c>
      <c r="G233" s="19" t="s">
        <v>1053</v>
      </c>
      <c r="H233" s="19"/>
      <c r="I233" s="19"/>
      <c r="J233" s="19">
        <v>44049</v>
      </c>
      <c r="K233" s="28" t="s">
        <v>1416</v>
      </c>
      <c r="L233" s="47" t="s">
        <v>1782</v>
      </c>
    </row>
    <row r="234" spans="1:12" ht="319" x14ac:dyDescent="0.35">
      <c r="A234" s="3" t="s">
        <v>232</v>
      </c>
      <c r="B234" s="4" t="str">
        <f t="shared" si="3"/>
        <v>AEP</v>
      </c>
      <c r="C234" s="4" t="s">
        <v>929</v>
      </c>
      <c r="D234" s="17">
        <v>43882</v>
      </c>
      <c r="E234" s="17"/>
      <c r="F234" s="17"/>
      <c r="G234" s="17"/>
      <c r="H234" s="17"/>
      <c r="I234" s="18"/>
      <c r="J234" s="18"/>
      <c r="K234" s="27" t="str">
        <f>IFERROR(VLOOKUP([1]!NeedsData[[#This Row],[Need Number]],[1]!Database[#Data],K$1,FALSE),"")</f>
        <v/>
      </c>
      <c r="L234" s="8" t="s">
        <v>1783</v>
      </c>
    </row>
    <row r="235" spans="1:12" ht="409.5" x14ac:dyDescent="0.35">
      <c r="A235" s="3" t="s">
        <v>233</v>
      </c>
      <c r="B235" s="6" t="str">
        <f t="shared" si="3"/>
        <v>AEP</v>
      </c>
      <c r="C235" s="6" t="s">
        <v>929</v>
      </c>
      <c r="D235" s="19">
        <v>43882</v>
      </c>
      <c r="E235" s="19">
        <v>44424</v>
      </c>
      <c r="F235" s="19"/>
      <c r="G235" s="19" t="s">
        <v>942</v>
      </c>
      <c r="H235" s="19"/>
      <c r="I235" s="20"/>
      <c r="J235" s="20"/>
      <c r="K235" s="28" t="str">
        <f>IFERROR(VLOOKUP([1]!NeedsData[[#This Row],[Need Number]],[1]!Database[#Data],K$1,FALSE),"")</f>
        <v/>
      </c>
      <c r="L235" s="48" t="s">
        <v>1784</v>
      </c>
    </row>
    <row r="236" spans="1:12" ht="174" x14ac:dyDescent="0.35">
      <c r="A236" s="3" t="s">
        <v>234</v>
      </c>
      <c r="B236" s="4" t="str">
        <f t="shared" si="3"/>
        <v>AEP</v>
      </c>
      <c r="C236" s="4" t="s">
        <v>929</v>
      </c>
      <c r="D236" s="17">
        <v>43882</v>
      </c>
      <c r="E236" s="17">
        <v>44155</v>
      </c>
      <c r="F236" s="17">
        <v>44295</v>
      </c>
      <c r="G236" s="17" t="s">
        <v>984</v>
      </c>
      <c r="H236" s="17"/>
      <c r="I236" s="18"/>
      <c r="J236" s="18">
        <v>44294</v>
      </c>
      <c r="K236" s="27" t="s">
        <v>1365</v>
      </c>
      <c r="L236" s="36" t="s">
        <v>1785</v>
      </c>
    </row>
    <row r="237" spans="1:12" ht="159.5" x14ac:dyDescent="0.35">
      <c r="A237" s="3" t="s">
        <v>235</v>
      </c>
      <c r="B237" s="6" t="str">
        <f t="shared" si="3"/>
        <v>AEP</v>
      </c>
      <c r="C237" s="6" t="s">
        <v>929</v>
      </c>
      <c r="D237" s="19">
        <v>43882</v>
      </c>
      <c r="E237" s="19">
        <v>44183</v>
      </c>
      <c r="F237" s="19">
        <v>44295</v>
      </c>
      <c r="G237" s="19" t="s">
        <v>1051</v>
      </c>
      <c r="H237" s="19"/>
      <c r="I237" s="20"/>
      <c r="J237" s="20">
        <v>44294</v>
      </c>
      <c r="K237" s="28" t="s">
        <v>1413</v>
      </c>
      <c r="L237" s="47" t="s">
        <v>1786</v>
      </c>
    </row>
    <row r="238" spans="1:12" ht="232" x14ac:dyDescent="0.35">
      <c r="A238" s="3" t="s">
        <v>236</v>
      </c>
      <c r="B238" s="4" t="str">
        <f t="shared" si="3"/>
        <v>AEP</v>
      </c>
      <c r="C238" s="4" t="s">
        <v>929</v>
      </c>
      <c r="D238" s="17">
        <v>43909</v>
      </c>
      <c r="E238" s="17">
        <v>44029</v>
      </c>
      <c r="F238" s="17">
        <v>44125</v>
      </c>
      <c r="G238" s="17" t="s">
        <v>1050</v>
      </c>
      <c r="H238" s="17"/>
      <c r="I238" s="17"/>
      <c r="J238" s="17">
        <v>44125</v>
      </c>
      <c r="K238" s="27" t="s">
        <v>1412</v>
      </c>
      <c r="L238" s="50" t="s">
        <v>1787</v>
      </c>
    </row>
    <row r="239" spans="1:12" ht="409.5" x14ac:dyDescent="0.35">
      <c r="A239" s="3" t="s">
        <v>237</v>
      </c>
      <c r="B239" s="6" t="str">
        <f t="shared" si="3"/>
        <v>AEP</v>
      </c>
      <c r="C239" s="6" t="s">
        <v>929</v>
      </c>
      <c r="D239" s="19">
        <v>43973</v>
      </c>
      <c r="E239" s="19">
        <v>44155</v>
      </c>
      <c r="F239" s="19">
        <v>44295</v>
      </c>
      <c r="G239" s="19" t="s">
        <v>985</v>
      </c>
      <c r="H239" s="19"/>
      <c r="I239" s="20"/>
      <c r="J239" s="20">
        <v>44294</v>
      </c>
      <c r="K239" s="28" t="s">
        <v>1366</v>
      </c>
      <c r="L239" s="46" t="s">
        <v>1788</v>
      </c>
    </row>
    <row r="240" spans="1:12" ht="319" x14ac:dyDescent="0.35">
      <c r="A240" s="3" t="s">
        <v>238</v>
      </c>
      <c r="B240" s="4" t="str">
        <f t="shared" si="3"/>
        <v>AEP</v>
      </c>
      <c r="C240" s="4" t="s">
        <v>929</v>
      </c>
      <c r="D240" s="17">
        <v>43941</v>
      </c>
      <c r="E240" s="17">
        <v>44029</v>
      </c>
      <c r="F240" s="17">
        <v>44125</v>
      </c>
      <c r="G240" s="17" t="s">
        <v>1054</v>
      </c>
      <c r="H240" s="17"/>
      <c r="I240" s="17"/>
      <c r="J240" s="17">
        <v>44125</v>
      </c>
      <c r="K240" s="27" t="s">
        <v>1417</v>
      </c>
      <c r="L240" s="36" t="s">
        <v>1789</v>
      </c>
    </row>
    <row r="241" spans="1:12" ht="319" x14ac:dyDescent="0.35">
      <c r="A241" s="3" t="s">
        <v>239</v>
      </c>
      <c r="B241" s="6" t="str">
        <f t="shared" si="3"/>
        <v>AEP</v>
      </c>
      <c r="C241" s="6" t="s">
        <v>929</v>
      </c>
      <c r="D241" s="19">
        <v>43941</v>
      </c>
      <c r="E241" s="19">
        <v>44085</v>
      </c>
      <c r="F241" s="19">
        <v>44209</v>
      </c>
      <c r="G241" s="19" t="s">
        <v>1055</v>
      </c>
      <c r="H241" s="19"/>
      <c r="I241" s="20"/>
      <c r="J241" s="20">
        <v>44207</v>
      </c>
      <c r="K241" s="28" t="s">
        <v>1418</v>
      </c>
      <c r="L241" s="48" t="s">
        <v>1790</v>
      </c>
    </row>
    <row r="242" spans="1:12" ht="130.5" x14ac:dyDescent="0.35">
      <c r="A242" s="3" t="s">
        <v>240</v>
      </c>
      <c r="B242" s="4" t="str">
        <f t="shared" si="3"/>
        <v>AEP</v>
      </c>
      <c r="C242" s="4" t="s">
        <v>929</v>
      </c>
      <c r="D242" s="17">
        <v>43963</v>
      </c>
      <c r="E242" s="17">
        <v>44075</v>
      </c>
      <c r="F242" s="17">
        <v>44209</v>
      </c>
      <c r="G242" s="17" t="s">
        <v>1056</v>
      </c>
      <c r="H242" s="17"/>
      <c r="I242" s="18"/>
      <c r="J242" s="18">
        <v>44207</v>
      </c>
      <c r="K242" s="27" t="s">
        <v>1419</v>
      </c>
      <c r="L242" s="8" t="s">
        <v>1791</v>
      </c>
    </row>
    <row r="243" spans="1:12" ht="319" x14ac:dyDescent="0.35">
      <c r="A243" s="3" t="s">
        <v>241</v>
      </c>
      <c r="B243" s="6" t="str">
        <f t="shared" si="3"/>
        <v>AEP</v>
      </c>
      <c r="C243" s="6" t="s">
        <v>929</v>
      </c>
      <c r="D243" s="19">
        <v>43973</v>
      </c>
      <c r="E243" s="19">
        <v>44302</v>
      </c>
      <c r="F243" s="19">
        <v>44351</v>
      </c>
      <c r="G243" s="19" t="s">
        <v>1057</v>
      </c>
      <c r="H243" s="19"/>
      <c r="I243" s="19"/>
      <c r="J243" s="19">
        <v>44351</v>
      </c>
      <c r="K243" s="28" t="str">
        <f>IFERROR(VLOOKUP([1]!NeedsData[[#This Row],[Need Number]],[1]!Database[#Data],K$1,FALSE),"")</f>
        <v/>
      </c>
      <c r="L243" s="47" t="s">
        <v>1792</v>
      </c>
    </row>
    <row r="244" spans="1:12" ht="246.5" x14ac:dyDescent="0.35">
      <c r="A244" s="3" t="s">
        <v>242</v>
      </c>
      <c r="B244" s="4" t="str">
        <f t="shared" si="3"/>
        <v>AEP</v>
      </c>
      <c r="C244" s="4" t="s">
        <v>929</v>
      </c>
      <c r="D244" s="17">
        <v>44085</v>
      </c>
      <c r="E244" s="17">
        <v>44244</v>
      </c>
      <c r="F244" s="17">
        <v>44335</v>
      </c>
      <c r="G244" s="17" t="s">
        <v>1058</v>
      </c>
      <c r="H244" s="17"/>
      <c r="I244" s="18"/>
      <c r="J244" s="18">
        <v>44328</v>
      </c>
      <c r="K244" s="27" t="s">
        <v>1420</v>
      </c>
      <c r="L244" s="8" t="s">
        <v>1793</v>
      </c>
    </row>
    <row r="245" spans="1:12" ht="203" x14ac:dyDescent="0.35">
      <c r="A245" s="3" t="s">
        <v>243</v>
      </c>
      <c r="B245" s="6" t="str">
        <f t="shared" si="3"/>
        <v>AEP</v>
      </c>
      <c r="C245" s="6" t="s">
        <v>929</v>
      </c>
      <c r="D245" s="19">
        <v>44057</v>
      </c>
      <c r="E245" s="19">
        <v>44302</v>
      </c>
      <c r="F245" s="19">
        <v>44351</v>
      </c>
      <c r="G245" s="19" t="s">
        <v>1059</v>
      </c>
      <c r="H245" s="19"/>
      <c r="I245" s="19"/>
      <c r="J245" s="19">
        <v>44351</v>
      </c>
      <c r="K245" s="28" t="s">
        <v>1421</v>
      </c>
      <c r="L245" s="46" t="s">
        <v>1794</v>
      </c>
    </row>
    <row r="246" spans="1:12" ht="409.5" x14ac:dyDescent="0.35">
      <c r="A246" s="3" t="s">
        <v>244</v>
      </c>
      <c r="B246" s="4" t="str">
        <f t="shared" si="3"/>
        <v>AEP</v>
      </c>
      <c r="C246" s="4" t="s">
        <v>929</v>
      </c>
      <c r="D246" s="17">
        <v>44085</v>
      </c>
      <c r="E246" s="17">
        <v>44424</v>
      </c>
      <c r="F246" s="17"/>
      <c r="G246" s="17" t="s">
        <v>942</v>
      </c>
      <c r="H246" s="17"/>
      <c r="I246" s="18"/>
      <c r="J246" s="18"/>
      <c r="K246" s="27" t="s">
        <v>1422</v>
      </c>
      <c r="L246" s="8" t="s">
        <v>1795</v>
      </c>
    </row>
    <row r="247" spans="1:12" ht="58" x14ac:dyDescent="0.35">
      <c r="A247" s="3" t="s">
        <v>245</v>
      </c>
      <c r="B247" s="6" t="str">
        <f t="shared" si="3"/>
        <v>AEP</v>
      </c>
      <c r="C247" s="6" t="s">
        <v>929</v>
      </c>
      <c r="D247" s="19" t="s">
        <v>1060</v>
      </c>
      <c r="E247" s="19"/>
      <c r="F247" s="19"/>
      <c r="G247" s="19"/>
      <c r="H247" s="21"/>
      <c r="I247" s="20"/>
      <c r="J247" s="20"/>
      <c r="K247" s="28" t="s">
        <v>1423</v>
      </c>
      <c r="L247" s="47" t="s">
        <v>1796</v>
      </c>
    </row>
    <row r="248" spans="1:12" ht="290" x14ac:dyDescent="0.35">
      <c r="A248" s="3" t="s">
        <v>246</v>
      </c>
      <c r="B248" s="4" t="str">
        <f t="shared" si="3"/>
        <v>AEP</v>
      </c>
      <c r="C248" s="4" t="s">
        <v>929</v>
      </c>
      <c r="D248" s="17">
        <v>44155</v>
      </c>
      <c r="E248" s="17"/>
      <c r="F248" s="17"/>
      <c r="G248" s="17"/>
      <c r="H248" s="17"/>
      <c r="I248" s="18"/>
      <c r="J248" s="18"/>
      <c r="K248" s="27" t="s">
        <v>1424</v>
      </c>
      <c r="L248" s="45" t="s">
        <v>1797</v>
      </c>
    </row>
    <row r="249" spans="1:12" ht="246.5" x14ac:dyDescent="0.35">
      <c r="A249" s="3" t="s">
        <v>247</v>
      </c>
      <c r="B249" s="6" t="str">
        <f t="shared" si="3"/>
        <v>AEP</v>
      </c>
      <c r="C249" s="6" t="s">
        <v>929</v>
      </c>
      <c r="D249" s="19">
        <v>44155</v>
      </c>
      <c r="E249" s="19">
        <v>44274</v>
      </c>
      <c r="F249" s="19">
        <v>44349</v>
      </c>
      <c r="G249" s="19" t="s">
        <v>1061</v>
      </c>
      <c r="H249" s="19"/>
      <c r="I249" s="20"/>
      <c r="J249" s="20">
        <v>44348</v>
      </c>
      <c r="K249" s="28" t="s">
        <v>1425</v>
      </c>
      <c r="L249" s="47" t="s">
        <v>1798</v>
      </c>
    </row>
    <row r="250" spans="1:12" ht="319" x14ac:dyDescent="0.35">
      <c r="A250" s="3" t="s">
        <v>248</v>
      </c>
      <c r="B250" s="4" t="str">
        <f t="shared" si="3"/>
        <v>AEP</v>
      </c>
      <c r="C250" s="4" t="s">
        <v>929</v>
      </c>
      <c r="D250" s="17">
        <v>44155</v>
      </c>
      <c r="E250" s="17"/>
      <c r="F250" s="17"/>
      <c r="G250" s="17"/>
      <c r="H250" s="17"/>
      <c r="I250" s="18"/>
      <c r="J250" s="18"/>
      <c r="K250" s="27" t="s">
        <v>1426</v>
      </c>
      <c r="L250" s="45" t="s">
        <v>1799</v>
      </c>
    </row>
    <row r="251" spans="1:12" ht="275.5" x14ac:dyDescent="0.35">
      <c r="A251" s="3" t="s">
        <v>249</v>
      </c>
      <c r="B251" s="6" t="str">
        <f t="shared" si="3"/>
        <v>AEP</v>
      </c>
      <c r="C251" s="6" t="s">
        <v>929</v>
      </c>
      <c r="D251" s="19">
        <v>44155</v>
      </c>
      <c r="E251" s="19"/>
      <c r="F251" s="19"/>
      <c r="G251" s="19"/>
      <c r="H251" s="19"/>
      <c r="I251" s="20"/>
      <c r="J251" s="20"/>
      <c r="K251" s="28" t="s">
        <v>1427</v>
      </c>
      <c r="L251" s="46" t="s">
        <v>1800</v>
      </c>
    </row>
    <row r="252" spans="1:12" ht="409.5" x14ac:dyDescent="0.35">
      <c r="A252" s="3" t="s">
        <v>250</v>
      </c>
      <c r="B252" s="4" t="str">
        <f t="shared" si="3"/>
        <v>AEP</v>
      </c>
      <c r="C252" s="4" t="s">
        <v>929</v>
      </c>
      <c r="D252" s="17">
        <v>43909</v>
      </c>
      <c r="E252" s="17">
        <v>44244</v>
      </c>
      <c r="F252" s="17">
        <v>44335</v>
      </c>
      <c r="G252" s="17" t="s">
        <v>1003</v>
      </c>
      <c r="H252" s="17"/>
      <c r="I252" s="18"/>
      <c r="J252" s="18">
        <v>44328</v>
      </c>
      <c r="K252" s="27" t="s">
        <v>1428</v>
      </c>
      <c r="L252" s="50" t="s">
        <v>1801</v>
      </c>
    </row>
    <row r="253" spans="1:12" ht="87" x14ac:dyDescent="0.35">
      <c r="A253" s="3" t="s">
        <v>251</v>
      </c>
      <c r="B253" s="6" t="str">
        <f t="shared" si="3"/>
        <v>AEP</v>
      </c>
      <c r="C253" s="6" t="s">
        <v>929</v>
      </c>
      <c r="D253" s="19">
        <v>43847</v>
      </c>
      <c r="E253" s="19">
        <v>44029</v>
      </c>
      <c r="F253" s="19">
        <v>44125</v>
      </c>
      <c r="G253" s="19" t="s">
        <v>1062</v>
      </c>
      <c r="H253" s="19"/>
      <c r="I253" s="19"/>
      <c r="J253" s="19">
        <v>44125</v>
      </c>
      <c r="K253" s="28" t="s">
        <v>1429</v>
      </c>
      <c r="L253" s="47" t="s">
        <v>1802</v>
      </c>
    </row>
    <row r="254" spans="1:12" ht="174" x14ac:dyDescent="0.35">
      <c r="A254" s="3" t="s">
        <v>252</v>
      </c>
      <c r="B254" s="4" t="str">
        <f t="shared" si="3"/>
        <v>AEP</v>
      </c>
      <c r="C254" s="4" t="s">
        <v>929</v>
      </c>
      <c r="D254" s="17">
        <v>43882</v>
      </c>
      <c r="E254" s="17">
        <v>43909</v>
      </c>
      <c r="F254" s="17">
        <v>43962</v>
      </c>
      <c r="G254" s="17" t="s">
        <v>1063</v>
      </c>
      <c r="H254" s="17"/>
      <c r="I254" s="18"/>
      <c r="J254" s="18">
        <v>43966</v>
      </c>
      <c r="K254" s="27" t="s">
        <v>1430</v>
      </c>
      <c r="L254" s="8" t="s">
        <v>1803</v>
      </c>
    </row>
    <row r="255" spans="1:12" ht="58" x14ac:dyDescent="0.35">
      <c r="A255" s="3" t="s">
        <v>253</v>
      </c>
      <c r="B255" s="6" t="str">
        <f t="shared" si="3"/>
        <v>AEP</v>
      </c>
      <c r="C255" s="6" t="s">
        <v>929</v>
      </c>
      <c r="D255" s="19">
        <v>43882</v>
      </c>
      <c r="E255" s="19"/>
      <c r="F255" s="19"/>
      <c r="G255" s="19"/>
      <c r="H255" s="19"/>
      <c r="I255" s="20"/>
      <c r="J255" s="20"/>
      <c r="K255" s="28" t="str">
        <f>IFERROR(VLOOKUP([1]!NeedsData[[#This Row],[Need Number]],[1]!Database[#Data],K$1,FALSE),"")</f>
        <v/>
      </c>
      <c r="L255" s="47" t="s">
        <v>1804</v>
      </c>
    </row>
    <row r="256" spans="1:12" ht="58" x14ac:dyDescent="0.35">
      <c r="A256" s="3" t="s">
        <v>254</v>
      </c>
      <c r="B256" s="4" t="str">
        <f t="shared" ref="B256:B319" si="4">IF(A256&lt;&gt;"",LEFT(A256,SEARCH("-",A256)-1),"")</f>
        <v>AEP</v>
      </c>
      <c r="C256" s="4" t="s">
        <v>929</v>
      </c>
      <c r="D256" s="17">
        <v>43882</v>
      </c>
      <c r="E256" s="17">
        <v>44120</v>
      </c>
      <c r="F256" s="17">
        <v>44253</v>
      </c>
      <c r="G256" s="17" t="s">
        <v>1064</v>
      </c>
      <c r="H256" s="17"/>
      <c r="I256" s="18"/>
      <c r="J256" s="18">
        <v>44246</v>
      </c>
      <c r="K256" s="27" t="s">
        <v>1431</v>
      </c>
      <c r="L256" s="8" t="s">
        <v>1805</v>
      </c>
    </row>
    <row r="257" spans="1:12" ht="377" x14ac:dyDescent="0.35">
      <c r="A257" s="3" t="s">
        <v>255</v>
      </c>
      <c r="B257" s="6" t="str">
        <f t="shared" si="4"/>
        <v>AEP</v>
      </c>
      <c r="C257" s="6" t="s">
        <v>929</v>
      </c>
      <c r="D257" s="19">
        <v>43882</v>
      </c>
      <c r="E257" s="19">
        <v>44456</v>
      </c>
      <c r="F257" s="19"/>
      <c r="G257" s="19"/>
      <c r="H257" s="19"/>
      <c r="I257" s="20"/>
      <c r="J257" s="20"/>
      <c r="K257" s="28" t="str">
        <f>IFERROR(VLOOKUP([1]!NeedsData[[#This Row],[Need Number]],[1]!Database[#Data],K$1,FALSE),"")</f>
        <v/>
      </c>
      <c r="L257" s="47" t="s">
        <v>1806</v>
      </c>
    </row>
    <row r="258" spans="1:12" ht="246.5" x14ac:dyDescent="0.35">
      <c r="A258" s="3" t="s">
        <v>256</v>
      </c>
      <c r="B258" s="4" t="str">
        <f t="shared" si="4"/>
        <v>AEP</v>
      </c>
      <c r="C258" s="4" t="s">
        <v>929</v>
      </c>
      <c r="D258" s="17">
        <v>43882</v>
      </c>
      <c r="E258" s="17">
        <v>44085</v>
      </c>
      <c r="F258" s="17">
        <v>44209</v>
      </c>
      <c r="G258" s="17" t="s">
        <v>983</v>
      </c>
      <c r="H258" s="17"/>
      <c r="I258" s="18"/>
      <c r="J258" s="18">
        <v>44207</v>
      </c>
      <c r="K258" s="27" t="s">
        <v>1364</v>
      </c>
      <c r="L258" s="8" t="s">
        <v>1807</v>
      </c>
    </row>
    <row r="259" spans="1:12" ht="409.5" x14ac:dyDescent="0.35">
      <c r="A259" s="3" t="s">
        <v>257</v>
      </c>
      <c r="B259" s="6" t="str">
        <f t="shared" si="4"/>
        <v>AEP</v>
      </c>
      <c r="C259" s="6" t="s">
        <v>929</v>
      </c>
      <c r="D259" s="19">
        <v>43882</v>
      </c>
      <c r="E259" s="19">
        <v>44057</v>
      </c>
      <c r="F259" s="19">
        <v>44125</v>
      </c>
      <c r="G259" s="19" t="s">
        <v>1065</v>
      </c>
      <c r="H259" s="19"/>
      <c r="I259" s="19"/>
      <c r="J259" s="19">
        <v>44125</v>
      </c>
      <c r="K259" s="28" t="s">
        <v>1432</v>
      </c>
      <c r="L259" s="47" t="s">
        <v>1808</v>
      </c>
    </row>
    <row r="260" spans="1:12" ht="87" x14ac:dyDescent="0.35">
      <c r="A260" s="3" t="s">
        <v>258</v>
      </c>
      <c r="B260" s="4" t="str">
        <f t="shared" si="4"/>
        <v>AEP</v>
      </c>
      <c r="C260" s="4" t="s">
        <v>929</v>
      </c>
      <c r="D260" s="17">
        <v>43882</v>
      </c>
      <c r="E260" s="17"/>
      <c r="F260" s="17"/>
      <c r="G260" s="17"/>
      <c r="H260" s="17"/>
      <c r="I260" s="18"/>
      <c r="J260" s="18"/>
      <c r="K260" s="27" t="str">
        <f>IFERROR(VLOOKUP([1]!NeedsData[[#This Row],[Need Number]],[1]!Database[#Data],K$1,FALSE),"")</f>
        <v/>
      </c>
      <c r="L260" s="8" t="s">
        <v>1809</v>
      </c>
    </row>
    <row r="261" spans="1:12" ht="217.5" x14ac:dyDescent="0.35">
      <c r="A261" s="3" t="s">
        <v>259</v>
      </c>
      <c r="B261" s="6" t="str">
        <f t="shared" si="4"/>
        <v>AEP</v>
      </c>
      <c r="C261" s="6" t="s">
        <v>929</v>
      </c>
      <c r="D261" s="19">
        <v>43882</v>
      </c>
      <c r="E261" s="19">
        <v>43909</v>
      </c>
      <c r="F261" s="19">
        <v>43962</v>
      </c>
      <c r="G261" s="19" t="s">
        <v>953</v>
      </c>
      <c r="H261" s="19"/>
      <c r="I261" s="20"/>
      <c r="J261" s="20">
        <v>43966</v>
      </c>
      <c r="K261" s="28" t="s">
        <v>1433</v>
      </c>
      <c r="L261" s="47" t="s">
        <v>1810</v>
      </c>
    </row>
    <row r="262" spans="1:12" ht="232" x14ac:dyDescent="0.35">
      <c r="A262" s="3" t="s">
        <v>260</v>
      </c>
      <c r="B262" s="4" t="str">
        <f t="shared" si="4"/>
        <v>AEP</v>
      </c>
      <c r="C262" s="4" t="s">
        <v>929</v>
      </c>
      <c r="D262" s="17">
        <v>43882</v>
      </c>
      <c r="E262" s="17">
        <v>44393</v>
      </c>
      <c r="F262" s="17">
        <v>44441</v>
      </c>
      <c r="G262" s="4" t="s">
        <v>1066</v>
      </c>
      <c r="H262" s="17"/>
      <c r="I262" s="18"/>
      <c r="J262" s="18">
        <v>44440</v>
      </c>
      <c r="K262" s="27" t="str">
        <f>IFERROR(VLOOKUP([1]!NeedsData[[#This Row],[Need Number]],[1]!Database[#Data],K$1,FALSE),"")</f>
        <v/>
      </c>
      <c r="L262" s="8" t="s">
        <v>1811</v>
      </c>
    </row>
    <row r="263" spans="1:12" ht="348" x14ac:dyDescent="0.35">
      <c r="A263" s="3" t="s">
        <v>261</v>
      </c>
      <c r="B263" s="6" t="str">
        <f t="shared" si="4"/>
        <v>AEP</v>
      </c>
      <c r="C263" s="6" t="s">
        <v>929</v>
      </c>
      <c r="D263" s="19">
        <v>43882</v>
      </c>
      <c r="E263" s="19">
        <v>44001</v>
      </c>
      <c r="F263" s="19">
        <v>44089</v>
      </c>
      <c r="G263" s="19" t="s">
        <v>1067</v>
      </c>
      <c r="H263" s="19"/>
      <c r="I263" s="20"/>
      <c r="J263" s="20">
        <v>44089</v>
      </c>
      <c r="K263" s="28" t="s">
        <v>1376</v>
      </c>
      <c r="L263" s="47" t="s">
        <v>1812</v>
      </c>
    </row>
    <row r="264" spans="1:12" ht="188.5" x14ac:dyDescent="0.35">
      <c r="A264" s="3" t="s">
        <v>262</v>
      </c>
      <c r="B264" s="4" t="str">
        <f t="shared" si="4"/>
        <v>AEP</v>
      </c>
      <c r="C264" s="4" t="s">
        <v>929</v>
      </c>
      <c r="D264" s="17">
        <v>43882</v>
      </c>
      <c r="E264" s="17">
        <v>43909</v>
      </c>
      <c r="F264" s="17">
        <v>43962</v>
      </c>
      <c r="G264" s="17" t="s">
        <v>953</v>
      </c>
      <c r="H264" s="17"/>
      <c r="I264" s="18"/>
      <c r="J264" s="18">
        <v>43966</v>
      </c>
      <c r="K264" s="27" t="s">
        <v>1433</v>
      </c>
      <c r="L264" s="8" t="s">
        <v>1813</v>
      </c>
    </row>
    <row r="265" spans="1:12" ht="409.5" x14ac:dyDescent="0.35">
      <c r="A265" s="3" t="s">
        <v>263</v>
      </c>
      <c r="B265" s="6" t="str">
        <f t="shared" si="4"/>
        <v>AEP</v>
      </c>
      <c r="C265" s="6" t="s">
        <v>929</v>
      </c>
      <c r="D265" s="19">
        <v>43941</v>
      </c>
      <c r="E265" s="19">
        <v>44085</v>
      </c>
      <c r="F265" s="19">
        <v>44209</v>
      </c>
      <c r="G265" s="19" t="s">
        <v>1068</v>
      </c>
      <c r="H265" s="19"/>
      <c r="I265" s="20"/>
      <c r="J265" s="20">
        <v>44207</v>
      </c>
      <c r="K265" s="28" t="s">
        <v>1434</v>
      </c>
      <c r="L265" s="48" t="s">
        <v>1814</v>
      </c>
    </row>
    <row r="266" spans="1:12" ht="409.5" x14ac:dyDescent="0.35">
      <c r="A266" s="3" t="s">
        <v>264</v>
      </c>
      <c r="B266" s="4" t="str">
        <f t="shared" si="4"/>
        <v>AEP</v>
      </c>
      <c r="C266" s="4" t="s">
        <v>929</v>
      </c>
      <c r="D266" s="17">
        <v>43909</v>
      </c>
      <c r="E266" s="17">
        <v>44456</v>
      </c>
      <c r="F266" s="17"/>
      <c r="G266" s="17"/>
      <c r="H266" s="17"/>
      <c r="I266" s="18"/>
      <c r="J266" s="18"/>
      <c r="K266" s="27" t="str">
        <f>IFERROR(VLOOKUP([1]!NeedsData[[#This Row],[Need Number]],[1]!Database[#Data],K$1,FALSE),"")</f>
        <v/>
      </c>
      <c r="L266" s="50" t="s">
        <v>1815</v>
      </c>
    </row>
    <row r="267" spans="1:12" ht="101.5" x14ac:dyDescent="0.35">
      <c r="A267" s="3" t="s">
        <v>265</v>
      </c>
      <c r="B267" s="6" t="str">
        <f t="shared" si="4"/>
        <v>AEP</v>
      </c>
      <c r="C267" s="6" t="s">
        <v>929</v>
      </c>
      <c r="D267" s="19">
        <v>43909</v>
      </c>
      <c r="E267" s="19">
        <v>44183</v>
      </c>
      <c r="F267" s="19">
        <v>44295</v>
      </c>
      <c r="G267" s="19" t="s">
        <v>1069</v>
      </c>
      <c r="H267" s="19"/>
      <c r="I267" s="20"/>
      <c r="J267" s="20">
        <v>44294</v>
      </c>
      <c r="K267" s="28" t="s">
        <v>1435</v>
      </c>
      <c r="L267" s="47" t="s">
        <v>1816</v>
      </c>
    </row>
    <row r="268" spans="1:12" ht="409.5" x14ac:dyDescent="0.35">
      <c r="A268" s="3" t="s">
        <v>266</v>
      </c>
      <c r="B268" s="4" t="str">
        <f t="shared" si="4"/>
        <v>AEP</v>
      </c>
      <c r="C268" s="4" t="s">
        <v>929</v>
      </c>
      <c r="D268" s="17">
        <v>43973</v>
      </c>
      <c r="E268" s="17"/>
      <c r="F268" s="17"/>
      <c r="G268" s="17"/>
      <c r="H268" s="17"/>
      <c r="I268" s="18"/>
      <c r="J268" s="18"/>
      <c r="K268" s="27" t="str">
        <f>IFERROR(VLOOKUP([1]!NeedsData[[#This Row],[Need Number]],[1]!Database[#Data],K$1,FALSE),"")</f>
        <v/>
      </c>
      <c r="L268" s="8" t="s">
        <v>1817</v>
      </c>
    </row>
    <row r="269" spans="1:12" ht="409.5" x14ac:dyDescent="0.35">
      <c r="A269" s="3" t="s">
        <v>267</v>
      </c>
      <c r="B269" s="6" t="str">
        <f t="shared" si="4"/>
        <v>AEP</v>
      </c>
      <c r="C269" s="6" t="s">
        <v>929</v>
      </c>
      <c r="D269" s="19">
        <v>43909</v>
      </c>
      <c r="E269" s="19"/>
      <c r="F269" s="19"/>
      <c r="G269" s="19"/>
      <c r="H269" s="19"/>
      <c r="I269" s="20"/>
      <c r="J269" s="20"/>
      <c r="K269" s="28" t="str">
        <f>IFERROR(VLOOKUP([1]!NeedsData[[#This Row],[Need Number]],[1]!Database[#Data],K$1,FALSE),"")</f>
        <v/>
      </c>
      <c r="L269" s="51" t="s">
        <v>1818</v>
      </c>
    </row>
    <row r="270" spans="1:12" ht="409.5" x14ac:dyDescent="0.35">
      <c r="A270" s="3" t="s">
        <v>268</v>
      </c>
      <c r="B270" s="4" t="str">
        <f t="shared" si="4"/>
        <v>AEP</v>
      </c>
      <c r="C270" s="4" t="s">
        <v>929</v>
      </c>
      <c r="D270" s="17">
        <v>43941</v>
      </c>
      <c r="E270" s="17">
        <v>44183</v>
      </c>
      <c r="F270" s="17">
        <v>44295</v>
      </c>
      <c r="G270" s="17" t="s">
        <v>1070</v>
      </c>
      <c r="H270" s="17"/>
      <c r="I270" s="18"/>
      <c r="J270" s="18">
        <v>44294</v>
      </c>
      <c r="K270" s="27" t="s">
        <v>1436</v>
      </c>
      <c r="L270" s="8" t="s">
        <v>1819</v>
      </c>
    </row>
    <row r="271" spans="1:12" ht="217.5" x14ac:dyDescent="0.35">
      <c r="A271" s="3" t="s">
        <v>269</v>
      </c>
      <c r="B271" s="6" t="str">
        <f t="shared" si="4"/>
        <v>AEP</v>
      </c>
      <c r="C271" s="6" t="s">
        <v>929</v>
      </c>
      <c r="D271" s="19">
        <v>43882</v>
      </c>
      <c r="E271" s="19"/>
      <c r="F271" s="19"/>
      <c r="G271" s="19"/>
      <c r="H271" s="19"/>
      <c r="I271" s="20"/>
      <c r="J271" s="20"/>
      <c r="K271" s="28" t="str">
        <f>IFERROR(VLOOKUP([1]!NeedsData[[#This Row],[Need Number]],[1]!Database[#Data],K$1,FALSE),"")</f>
        <v/>
      </c>
      <c r="L271" s="47" t="s">
        <v>1820</v>
      </c>
    </row>
    <row r="272" spans="1:12" ht="409.5" x14ac:dyDescent="0.35">
      <c r="A272" s="3" t="s">
        <v>270</v>
      </c>
      <c r="B272" s="4" t="str">
        <f t="shared" si="4"/>
        <v>AEP</v>
      </c>
      <c r="C272" s="4" t="s">
        <v>929</v>
      </c>
      <c r="D272" s="17">
        <v>43941</v>
      </c>
      <c r="E272" s="17"/>
      <c r="F272" s="17"/>
      <c r="G272" s="17"/>
      <c r="H272" s="17"/>
      <c r="I272" s="18"/>
      <c r="J272" s="18"/>
      <c r="K272" s="27" t="s">
        <v>1437</v>
      </c>
      <c r="L272" s="36" t="s">
        <v>1821</v>
      </c>
    </row>
    <row r="273" spans="1:12" ht="217.5" x14ac:dyDescent="0.35">
      <c r="A273" s="3" t="s">
        <v>271</v>
      </c>
      <c r="B273" s="6" t="str">
        <f t="shared" si="4"/>
        <v>AEP</v>
      </c>
      <c r="C273" s="6" t="s">
        <v>929</v>
      </c>
      <c r="D273" s="19">
        <v>43941</v>
      </c>
      <c r="E273" s="19">
        <v>44001</v>
      </c>
      <c r="F273" s="19">
        <v>44089</v>
      </c>
      <c r="G273" s="19" t="s">
        <v>1067</v>
      </c>
      <c r="H273" s="19"/>
      <c r="I273" s="20"/>
      <c r="J273" s="20">
        <v>44089</v>
      </c>
      <c r="K273" s="28" t="s">
        <v>1376</v>
      </c>
      <c r="L273" s="48" t="s">
        <v>1822</v>
      </c>
    </row>
    <row r="274" spans="1:12" ht="406" x14ac:dyDescent="0.35">
      <c r="A274" s="3" t="s">
        <v>272</v>
      </c>
      <c r="B274" s="4" t="str">
        <f t="shared" si="4"/>
        <v>AEP</v>
      </c>
      <c r="C274" s="4" t="s">
        <v>929</v>
      </c>
      <c r="D274" s="17">
        <v>43941</v>
      </c>
      <c r="E274" s="17"/>
      <c r="F274" s="17"/>
      <c r="G274" s="17"/>
      <c r="H274" s="17"/>
      <c r="I274" s="18"/>
      <c r="J274" s="18"/>
      <c r="K274" s="27" t="s">
        <v>1438</v>
      </c>
      <c r="L274" s="36" t="s">
        <v>1823</v>
      </c>
    </row>
    <row r="275" spans="1:12" ht="101.5" x14ac:dyDescent="0.35">
      <c r="A275" s="3" t="s">
        <v>273</v>
      </c>
      <c r="B275" s="6" t="str">
        <f t="shared" si="4"/>
        <v>AEP</v>
      </c>
      <c r="C275" s="6" t="s">
        <v>929</v>
      </c>
      <c r="D275" s="19">
        <v>43941</v>
      </c>
      <c r="E275" s="19">
        <v>44085</v>
      </c>
      <c r="F275" s="19">
        <v>44209</v>
      </c>
      <c r="G275" s="19" t="s">
        <v>1071</v>
      </c>
      <c r="H275" s="19"/>
      <c r="I275" s="20"/>
      <c r="J275" s="20">
        <v>44207</v>
      </c>
      <c r="K275" s="28" t="s">
        <v>1439</v>
      </c>
      <c r="L275" s="48" t="s">
        <v>1824</v>
      </c>
    </row>
    <row r="276" spans="1:12" ht="409.5" x14ac:dyDescent="0.35">
      <c r="A276" s="3" t="s">
        <v>274</v>
      </c>
      <c r="B276" s="4" t="str">
        <f t="shared" si="4"/>
        <v>AEP</v>
      </c>
      <c r="C276" s="4" t="s">
        <v>929</v>
      </c>
      <c r="D276" s="17">
        <v>44029</v>
      </c>
      <c r="E276" s="17">
        <v>44337</v>
      </c>
      <c r="F276" s="18">
        <v>44376</v>
      </c>
      <c r="G276" s="17" t="s">
        <v>1072</v>
      </c>
      <c r="H276" s="17"/>
      <c r="I276" s="18"/>
      <c r="J276" s="18">
        <v>44376</v>
      </c>
      <c r="K276" s="27" t="s">
        <v>1440</v>
      </c>
      <c r="L276" s="8" t="s">
        <v>1825</v>
      </c>
    </row>
    <row r="277" spans="1:12" ht="409.5" x14ac:dyDescent="0.35">
      <c r="A277" s="3" t="s">
        <v>275</v>
      </c>
      <c r="B277" s="6" t="str">
        <f t="shared" si="4"/>
        <v>AEP</v>
      </c>
      <c r="C277" s="6" t="s">
        <v>929</v>
      </c>
      <c r="D277" s="19">
        <v>44001</v>
      </c>
      <c r="E277" s="19"/>
      <c r="F277" s="19"/>
      <c r="G277" s="19"/>
      <c r="H277" s="19"/>
      <c r="I277" s="20"/>
      <c r="J277" s="20"/>
      <c r="K277" s="28" t="s">
        <v>1441</v>
      </c>
      <c r="L277" s="47" t="s">
        <v>1826</v>
      </c>
    </row>
    <row r="278" spans="1:12" ht="304.5" x14ac:dyDescent="0.35">
      <c r="A278" s="3" t="s">
        <v>276</v>
      </c>
      <c r="B278" s="4" t="str">
        <f t="shared" si="4"/>
        <v>AEP</v>
      </c>
      <c r="C278" s="4" t="s">
        <v>929</v>
      </c>
      <c r="D278" s="17">
        <v>43973</v>
      </c>
      <c r="E278" s="17">
        <v>44120</v>
      </c>
      <c r="F278" s="17">
        <v>44253</v>
      </c>
      <c r="G278" s="17" t="s">
        <v>1073</v>
      </c>
      <c r="H278" s="17"/>
      <c r="I278" s="18"/>
      <c r="J278" s="18">
        <v>44246</v>
      </c>
      <c r="K278" s="27" t="s">
        <v>1384</v>
      </c>
      <c r="L278" s="8" t="s">
        <v>1827</v>
      </c>
    </row>
    <row r="279" spans="1:12" ht="246.5" x14ac:dyDescent="0.35">
      <c r="A279" s="3" t="s">
        <v>277</v>
      </c>
      <c r="B279" s="6" t="str">
        <f t="shared" si="4"/>
        <v>AEP</v>
      </c>
      <c r="C279" s="6" t="s">
        <v>929</v>
      </c>
      <c r="D279" s="19">
        <v>43973</v>
      </c>
      <c r="E279" s="19">
        <v>44120</v>
      </c>
      <c r="F279" s="19">
        <v>44253</v>
      </c>
      <c r="G279" s="19" t="s">
        <v>1074</v>
      </c>
      <c r="H279" s="19"/>
      <c r="I279" s="20"/>
      <c r="J279" s="20">
        <v>44246</v>
      </c>
      <c r="K279" s="28" t="s">
        <v>1384</v>
      </c>
      <c r="L279" s="47" t="s">
        <v>1828</v>
      </c>
    </row>
    <row r="280" spans="1:12" ht="72.5" x14ac:dyDescent="0.35">
      <c r="A280" s="3" t="s">
        <v>278</v>
      </c>
      <c r="B280" s="4" t="str">
        <f t="shared" si="4"/>
        <v>AEP</v>
      </c>
      <c r="C280" s="4" t="s">
        <v>929</v>
      </c>
      <c r="D280" s="17">
        <v>43973</v>
      </c>
      <c r="E280" s="17"/>
      <c r="F280" s="17"/>
      <c r="G280" s="17"/>
      <c r="H280" s="17"/>
      <c r="I280" s="18"/>
      <c r="J280" s="18"/>
      <c r="K280" s="27" t="str">
        <f>IFERROR(VLOOKUP([1]!NeedsData[[#This Row],[Need Number]],[1]!Database[#Data],K$1,FALSE),"")</f>
        <v/>
      </c>
      <c r="L280" s="8" t="s">
        <v>1829</v>
      </c>
    </row>
    <row r="281" spans="1:12" ht="409.5" x14ac:dyDescent="0.35">
      <c r="A281" s="3" t="s">
        <v>279</v>
      </c>
      <c r="B281" s="6" t="str">
        <f t="shared" si="4"/>
        <v>AEP</v>
      </c>
      <c r="C281" s="6" t="s">
        <v>929</v>
      </c>
      <c r="D281" s="19">
        <v>43973</v>
      </c>
      <c r="E281" s="19"/>
      <c r="F281" s="19"/>
      <c r="G281" s="19"/>
      <c r="H281" s="19"/>
      <c r="I281" s="20"/>
      <c r="J281" s="20"/>
      <c r="K281" s="28" t="str">
        <f>IFERROR(VLOOKUP([1]!NeedsData[[#This Row],[Need Number]],[1]!Database[#Data],K$1,FALSE),"")</f>
        <v/>
      </c>
      <c r="L281" s="47" t="s">
        <v>1830</v>
      </c>
    </row>
    <row r="282" spans="1:12" ht="409.5" x14ac:dyDescent="0.35">
      <c r="A282" s="3" t="s">
        <v>280</v>
      </c>
      <c r="B282" s="4" t="str">
        <f t="shared" si="4"/>
        <v>AEP</v>
      </c>
      <c r="C282" s="4" t="s">
        <v>929</v>
      </c>
      <c r="D282" s="17">
        <v>44001</v>
      </c>
      <c r="E282" s="17">
        <v>44337</v>
      </c>
      <c r="F282" s="18">
        <v>44376</v>
      </c>
      <c r="G282" s="17" t="s">
        <v>1075</v>
      </c>
      <c r="H282" s="17"/>
      <c r="I282" s="18"/>
      <c r="J282" s="18">
        <v>44376</v>
      </c>
      <c r="K282" s="27" t="s">
        <v>1442</v>
      </c>
      <c r="L282" s="8" t="s">
        <v>1831</v>
      </c>
    </row>
    <row r="283" spans="1:12" ht="72.5" x14ac:dyDescent="0.35">
      <c r="A283" s="3" t="s">
        <v>281</v>
      </c>
      <c r="B283" s="6" t="str">
        <f t="shared" si="4"/>
        <v>AEP</v>
      </c>
      <c r="C283" s="6" t="s">
        <v>929</v>
      </c>
      <c r="D283" s="19">
        <v>44029</v>
      </c>
      <c r="E283" s="19">
        <v>44155</v>
      </c>
      <c r="F283" s="19">
        <v>44295</v>
      </c>
      <c r="G283" s="19" t="s">
        <v>1076</v>
      </c>
      <c r="H283" s="19"/>
      <c r="I283" s="20"/>
      <c r="J283" s="20">
        <v>44294</v>
      </c>
      <c r="K283" s="28" t="s">
        <v>1443</v>
      </c>
      <c r="L283" s="46" t="s">
        <v>1832</v>
      </c>
    </row>
    <row r="284" spans="1:12" ht="130.5" x14ac:dyDescent="0.35">
      <c r="A284" s="3" t="s">
        <v>282</v>
      </c>
      <c r="B284" s="4" t="str">
        <f t="shared" si="4"/>
        <v>AEP</v>
      </c>
      <c r="C284" s="4" t="s">
        <v>929</v>
      </c>
      <c r="D284" s="17">
        <v>44057</v>
      </c>
      <c r="E284" s="17">
        <v>44120</v>
      </c>
      <c r="F284" s="17">
        <v>44253</v>
      </c>
      <c r="G284" s="17" t="s">
        <v>1077</v>
      </c>
      <c r="H284" s="17"/>
      <c r="I284" s="18"/>
      <c r="J284" s="18">
        <v>44246</v>
      </c>
      <c r="K284" s="27" t="s">
        <v>1444</v>
      </c>
      <c r="L284" s="45" t="s">
        <v>1833</v>
      </c>
    </row>
    <row r="285" spans="1:12" ht="409.5" x14ac:dyDescent="0.35">
      <c r="A285" s="3" t="s">
        <v>283</v>
      </c>
      <c r="B285" s="6" t="str">
        <f t="shared" si="4"/>
        <v>AEP</v>
      </c>
      <c r="C285" s="6" t="s">
        <v>929</v>
      </c>
      <c r="D285" s="19">
        <v>44120</v>
      </c>
      <c r="E285" s="19"/>
      <c r="F285" s="19"/>
      <c r="G285" s="19"/>
      <c r="H285" s="19"/>
      <c r="I285" s="20"/>
      <c r="J285" s="20"/>
      <c r="K285" s="28" t="s">
        <v>1445</v>
      </c>
      <c r="L285" s="47" t="s">
        <v>1834</v>
      </c>
    </row>
    <row r="286" spans="1:12" ht="406" x14ac:dyDescent="0.35">
      <c r="A286" s="3" t="s">
        <v>284</v>
      </c>
      <c r="B286" s="4" t="str">
        <f t="shared" si="4"/>
        <v>AEP</v>
      </c>
      <c r="C286" s="4" t="s">
        <v>929</v>
      </c>
      <c r="D286" s="17">
        <v>44057</v>
      </c>
      <c r="E286" s="17"/>
      <c r="F286" s="17"/>
      <c r="G286" s="17"/>
      <c r="H286" s="17"/>
      <c r="I286" s="18"/>
      <c r="J286" s="18"/>
      <c r="K286" s="27" t="s">
        <v>1376</v>
      </c>
      <c r="L286" s="45" t="s">
        <v>1835</v>
      </c>
    </row>
    <row r="287" spans="1:12" ht="409.5" x14ac:dyDescent="0.35">
      <c r="A287" s="3" t="s">
        <v>285</v>
      </c>
      <c r="B287" s="6" t="str">
        <f t="shared" si="4"/>
        <v>AEP</v>
      </c>
      <c r="C287" s="6" t="s">
        <v>929</v>
      </c>
      <c r="D287" s="19">
        <v>44120</v>
      </c>
      <c r="E287" s="19"/>
      <c r="F287" s="19"/>
      <c r="G287" s="19"/>
      <c r="H287" s="19"/>
      <c r="I287" s="20"/>
      <c r="J287" s="20"/>
      <c r="K287" s="28" t="s">
        <v>1446</v>
      </c>
      <c r="L287" s="47" t="s">
        <v>1836</v>
      </c>
    </row>
    <row r="288" spans="1:12" ht="319" x14ac:dyDescent="0.35">
      <c r="A288" s="3" t="s">
        <v>286</v>
      </c>
      <c r="B288" s="4" t="str">
        <f t="shared" si="4"/>
        <v>AEP</v>
      </c>
      <c r="C288" s="4" t="s">
        <v>929</v>
      </c>
      <c r="D288" s="17">
        <v>44085</v>
      </c>
      <c r="E288" s="17">
        <v>44244</v>
      </c>
      <c r="F288" s="17">
        <v>44335</v>
      </c>
      <c r="G288" s="17" t="s">
        <v>1078</v>
      </c>
      <c r="H288" s="17"/>
      <c r="I288" s="18"/>
      <c r="J288" s="18">
        <v>44328</v>
      </c>
      <c r="K288" s="27" t="s">
        <v>1447</v>
      </c>
      <c r="L288" s="8" t="s">
        <v>1837</v>
      </c>
    </row>
    <row r="289" spans="1:12" ht="409.5" x14ac:dyDescent="0.35">
      <c r="A289" s="3" t="s">
        <v>287</v>
      </c>
      <c r="B289" s="6" t="str">
        <f t="shared" si="4"/>
        <v>AEP</v>
      </c>
      <c r="C289" s="6" t="s">
        <v>929</v>
      </c>
      <c r="D289" s="19">
        <v>44120</v>
      </c>
      <c r="E289" s="19"/>
      <c r="F289" s="19"/>
      <c r="G289" s="19"/>
      <c r="H289" s="19"/>
      <c r="I289" s="20"/>
      <c r="J289" s="20"/>
      <c r="K289" s="28" t="s">
        <v>1448</v>
      </c>
      <c r="L289" s="47" t="s">
        <v>1838</v>
      </c>
    </row>
    <row r="290" spans="1:12" ht="409.5" x14ac:dyDescent="0.35">
      <c r="A290" s="3" t="s">
        <v>288</v>
      </c>
      <c r="B290" s="4" t="str">
        <f t="shared" si="4"/>
        <v>AEP</v>
      </c>
      <c r="C290" s="4" t="s">
        <v>929</v>
      </c>
      <c r="D290" s="17">
        <v>44120</v>
      </c>
      <c r="E290" s="17"/>
      <c r="F290" s="17"/>
      <c r="G290" s="17"/>
      <c r="H290" s="17"/>
      <c r="I290" s="18"/>
      <c r="J290" s="18"/>
      <c r="K290" s="27" t="s">
        <v>1449</v>
      </c>
      <c r="L290" s="8" t="s">
        <v>1839</v>
      </c>
    </row>
    <row r="291" spans="1:12" ht="145" x14ac:dyDescent="0.35">
      <c r="A291" s="3" t="s">
        <v>289</v>
      </c>
      <c r="B291" s="6" t="str">
        <f t="shared" si="4"/>
        <v>AEP</v>
      </c>
      <c r="C291" s="6" t="s">
        <v>929</v>
      </c>
      <c r="D291" s="19">
        <v>44120</v>
      </c>
      <c r="E291" s="19">
        <v>44183</v>
      </c>
      <c r="F291" s="19">
        <v>44295</v>
      </c>
      <c r="G291" s="19" t="s">
        <v>1079</v>
      </c>
      <c r="H291" s="19"/>
      <c r="I291" s="20"/>
      <c r="J291" s="20">
        <v>44294</v>
      </c>
      <c r="K291" s="28" t="s">
        <v>1382</v>
      </c>
      <c r="L291" s="47" t="s">
        <v>1840</v>
      </c>
    </row>
    <row r="292" spans="1:12" ht="409.5" x14ac:dyDescent="0.35">
      <c r="A292" s="3" t="s">
        <v>290</v>
      </c>
      <c r="B292" s="4" t="str">
        <f t="shared" si="4"/>
        <v>AEP</v>
      </c>
      <c r="C292" s="4" t="s">
        <v>929</v>
      </c>
      <c r="D292" s="17">
        <v>44120</v>
      </c>
      <c r="E292" s="17"/>
      <c r="F292" s="17"/>
      <c r="G292" s="17"/>
      <c r="H292" s="17"/>
      <c r="I292" s="18"/>
      <c r="J292" s="18"/>
      <c r="K292" s="27" t="s">
        <v>1450</v>
      </c>
      <c r="L292" s="8" t="s">
        <v>1841</v>
      </c>
    </row>
    <row r="293" spans="1:12" ht="217.5" x14ac:dyDescent="0.35">
      <c r="A293" s="3" t="s">
        <v>291</v>
      </c>
      <c r="B293" s="6" t="str">
        <f t="shared" si="4"/>
        <v>AEP</v>
      </c>
      <c r="C293" s="6" t="s">
        <v>929</v>
      </c>
      <c r="D293" s="19">
        <v>44155</v>
      </c>
      <c r="E293" s="19">
        <v>44274</v>
      </c>
      <c r="F293" s="19">
        <v>44349</v>
      </c>
      <c r="G293" s="19" t="s">
        <v>1080</v>
      </c>
      <c r="H293" s="19"/>
      <c r="I293" s="20"/>
      <c r="J293" s="20">
        <v>44348</v>
      </c>
      <c r="K293" s="28" t="s">
        <v>1349</v>
      </c>
      <c r="L293" s="47" t="s">
        <v>1842</v>
      </c>
    </row>
    <row r="294" spans="1:12" ht="116" x14ac:dyDescent="0.35">
      <c r="A294" s="3" t="s">
        <v>292</v>
      </c>
      <c r="B294" s="4" t="str">
        <f t="shared" si="4"/>
        <v>AEP</v>
      </c>
      <c r="C294" s="4" t="s">
        <v>929</v>
      </c>
      <c r="D294" s="17">
        <v>44183</v>
      </c>
      <c r="E294" s="17"/>
      <c r="F294" s="17"/>
      <c r="G294" s="17"/>
      <c r="H294" s="17"/>
      <c r="I294" s="18"/>
      <c r="J294" s="18"/>
      <c r="K294" s="30" t="s">
        <v>1451</v>
      </c>
      <c r="L294" s="45" t="s">
        <v>1843</v>
      </c>
    </row>
    <row r="295" spans="1:12" ht="130.5" x14ac:dyDescent="0.35">
      <c r="A295" s="3" t="s">
        <v>292</v>
      </c>
      <c r="B295" s="6" t="str">
        <f t="shared" si="4"/>
        <v>AEP</v>
      </c>
      <c r="C295" s="6" t="s">
        <v>929</v>
      </c>
      <c r="D295" s="19">
        <v>44155</v>
      </c>
      <c r="E295" s="19"/>
      <c r="F295" s="19"/>
      <c r="G295" s="19"/>
      <c r="H295" s="19"/>
      <c r="I295" s="20"/>
      <c r="J295" s="20"/>
      <c r="K295" s="28" t="s">
        <v>1451</v>
      </c>
      <c r="L295" s="47" t="s">
        <v>1844</v>
      </c>
    </row>
    <row r="296" spans="1:12" ht="290" x14ac:dyDescent="0.35">
      <c r="A296" s="3" t="s">
        <v>293</v>
      </c>
      <c r="B296" s="4" t="str">
        <f t="shared" si="4"/>
        <v>AEP</v>
      </c>
      <c r="C296" s="4" t="s">
        <v>929</v>
      </c>
      <c r="D296" s="17">
        <v>44155</v>
      </c>
      <c r="E296" s="17">
        <v>44244</v>
      </c>
      <c r="F296" s="17">
        <v>44335</v>
      </c>
      <c r="G296" s="17" t="s">
        <v>1081</v>
      </c>
      <c r="H296" s="17"/>
      <c r="I296" s="18"/>
      <c r="J296" s="18">
        <v>44328</v>
      </c>
      <c r="K296" s="27" t="s">
        <v>1452</v>
      </c>
      <c r="L296" s="45" t="s">
        <v>1845</v>
      </c>
    </row>
    <row r="297" spans="1:12" ht="130.5" x14ac:dyDescent="0.35">
      <c r="A297" s="3" t="s">
        <v>294</v>
      </c>
      <c r="B297" s="6" t="str">
        <f t="shared" si="4"/>
        <v>AEP</v>
      </c>
      <c r="C297" s="6" t="s">
        <v>929</v>
      </c>
      <c r="D297" s="19">
        <v>44183</v>
      </c>
      <c r="E297" s="19">
        <v>44393</v>
      </c>
      <c r="F297" s="19">
        <v>44441</v>
      </c>
      <c r="G297" s="6" t="s">
        <v>1082</v>
      </c>
      <c r="H297" s="19"/>
      <c r="I297" s="20"/>
      <c r="J297" s="20">
        <v>44440</v>
      </c>
      <c r="K297" s="28" t="s">
        <v>1453</v>
      </c>
      <c r="L297" s="47" t="s">
        <v>1846</v>
      </c>
    </row>
    <row r="298" spans="1:12" ht="261" x14ac:dyDescent="0.35">
      <c r="A298" s="3" t="s">
        <v>295</v>
      </c>
      <c r="B298" s="4" t="str">
        <f t="shared" si="4"/>
        <v>AEP</v>
      </c>
      <c r="C298" s="4" t="s">
        <v>929</v>
      </c>
      <c r="D298" s="17">
        <v>44183</v>
      </c>
      <c r="E298" s="17">
        <v>44393</v>
      </c>
      <c r="F298" s="17">
        <v>44441</v>
      </c>
      <c r="G298" s="4" t="s">
        <v>1083</v>
      </c>
      <c r="H298" s="17"/>
      <c r="I298" s="18"/>
      <c r="J298" s="18">
        <v>44440</v>
      </c>
      <c r="K298" s="27" t="s">
        <v>1454</v>
      </c>
      <c r="L298" s="8" t="s">
        <v>1847</v>
      </c>
    </row>
    <row r="299" spans="1:12" ht="409.5" x14ac:dyDescent="0.35">
      <c r="A299" s="3" t="s">
        <v>296</v>
      </c>
      <c r="B299" s="6" t="str">
        <f t="shared" si="4"/>
        <v>AEP</v>
      </c>
      <c r="C299" s="6" t="s">
        <v>929</v>
      </c>
      <c r="D299" s="19">
        <v>43909</v>
      </c>
      <c r="E299" s="19"/>
      <c r="F299" s="19"/>
      <c r="G299" s="19"/>
      <c r="H299" s="19"/>
      <c r="I299" s="20"/>
      <c r="J299" s="20"/>
      <c r="K299" s="28" t="s">
        <v>1455</v>
      </c>
      <c r="L299" s="46" t="s">
        <v>1848</v>
      </c>
    </row>
    <row r="300" spans="1:12" ht="188.5" x14ac:dyDescent="0.35">
      <c r="A300" s="3" t="s">
        <v>297</v>
      </c>
      <c r="B300" s="4" t="str">
        <f t="shared" si="4"/>
        <v>AEP</v>
      </c>
      <c r="C300" s="4" t="s">
        <v>929</v>
      </c>
      <c r="D300" s="17">
        <v>43909</v>
      </c>
      <c r="E300" s="17"/>
      <c r="F300" s="17"/>
      <c r="G300" s="17"/>
      <c r="H300" s="17"/>
      <c r="I300" s="18"/>
      <c r="J300" s="18"/>
      <c r="K300" s="27" t="s">
        <v>1455</v>
      </c>
      <c r="L300" s="45" t="s">
        <v>1849</v>
      </c>
    </row>
    <row r="301" spans="1:12" ht="409.5" x14ac:dyDescent="0.35">
      <c r="A301" s="3" t="s">
        <v>298</v>
      </c>
      <c r="B301" s="6" t="str">
        <f t="shared" si="4"/>
        <v>AEP</v>
      </c>
      <c r="C301" s="6" t="s">
        <v>929</v>
      </c>
      <c r="D301" s="19">
        <v>43909</v>
      </c>
      <c r="E301" s="19">
        <v>44484</v>
      </c>
      <c r="F301" s="19"/>
      <c r="G301" s="19"/>
      <c r="H301" s="19"/>
      <c r="I301" s="20"/>
      <c r="J301" s="20"/>
      <c r="K301" s="28" t="s">
        <v>1455</v>
      </c>
      <c r="L301" s="46" t="s">
        <v>1850</v>
      </c>
    </row>
    <row r="302" spans="1:12" ht="409.5" x14ac:dyDescent="0.35">
      <c r="A302" s="3" t="s">
        <v>299</v>
      </c>
      <c r="B302" s="4" t="str">
        <f t="shared" si="4"/>
        <v>AEP</v>
      </c>
      <c r="C302" s="4" t="s">
        <v>929</v>
      </c>
      <c r="D302" s="17">
        <v>44202</v>
      </c>
      <c r="E302" s="17"/>
      <c r="F302" s="17"/>
      <c r="G302" s="17"/>
      <c r="H302" s="17"/>
      <c r="I302" s="18"/>
      <c r="J302" s="18"/>
      <c r="K302" s="27" t="s">
        <v>1456</v>
      </c>
      <c r="L302" s="8" t="s">
        <v>1851</v>
      </c>
    </row>
    <row r="303" spans="1:12" ht="377" x14ac:dyDescent="0.35">
      <c r="A303" s="3" t="s">
        <v>300</v>
      </c>
      <c r="B303" s="6" t="str">
        <f t="shared" si="4"/>
        <v>AEP</v>
      </c>
      <c r="C303" s="6" t="s">
        <v>929</v>
      </c>
      <c r="D303" s="19">
        <v>44211</v>
      </c>
      <c r="E303" s="19"/>
      <c r="F303" s="19"/>
      <c r="G303" s="19"/>
      <c r="H303" s="19"/>
      <c r="I303" s="20"/>
      <c r="J303" s="20"/>
      <c r="K303" s="28" t="s">
        <v>1457</v>
      </c>
      <c r="L303" s="46" t="s">
        <v>1852</v>
      </c>
    </row>
    <row r="304" spans="1:12" ht="58" x14ac:dyDescent="0.35">
      <c r="A304" s="3" t="s">
        <v>301</v>
      </c>
      <c r="B304" s="4" t="str">
        <f t="shared" si="4"/>
        <v>AEP</v>
      </c>
      <c r="C304" s="4" t="s">
        <v>929</v>
      </c>
      <c r="D304" s="17">
        <v>44211</v>
      </c>
      <c r="E304" s="17"/>
      <c r="F304" s="17"/>
      <c r="G304" s="17"/>
      <c r="H304" s="17"/>
      <c r="I304" s="18"/>
      <c r="J304" s="18"/>
      <c r="K304" s="27" t="s">
        <v>1404</v>
      </c>
      <c r="L304" s="45" t="s">
        <v>1853</v>
      </c>
    </row>
    <row r="305" spans="1:12" ht="290" x14ac:dyDescent="0.35">
      <c r="A305" s="3" t="s">
        <v>302</v>
      </c>
      <c r="B305" s="6" t="str">
        <f t="shared" si="4"/>
        <v>EKPC</v>
      </c>
      <c r="C305" s="6" t="s">
        <v>929</v>
      </c>
      <c r="D305" s="19">
        <v>44244</v>
      </c>
      <c r="E305" s="19">
        <v>44274</v>
      </c>
      <c r="F305" s="19">
        <v>44363</v>
      </c>
      <c r="G305" s="19" t="s">
        <v>1084</v>
      </c>
      <c r="H305" s="19"/>
      <c r="I305" s="20"/>
      <c r="J305" s="20"/>
      <c r="K305" s="28" t="s">
        <v>1458</v>
      </c>
      <c r="L305" s="47" t="s">
        <v>1854</v>
      </c>
    </row>
    <row r="306" spans="1:12" ht="188.5" x14ac:dyDescent="0.35">
      <c r="A306" s="3" t="s">
        <v>303</v>
      </c>
      <c r="B306" s="4" t="str">
        <f t="shared" si="4"/>
        <v>EKPC</v>
      </c>
      <c r="C306" s="4" t="s">
        <v>929</v>
      </c>
      <c r="D306" s="17">
        <v>44244</v>
      </c>
      <c r="E306" s="17">
        <v>44274</v>
      </c>
      <c r="F306" s="17">
        <v>44363</v>
      </c>
      <c r="G306" s="17" t="s">
        <v>1085</v>
      </c>
      <c r="H306" s="17"/>
      <c r="I306" s="18"/>
      <c r="J306" s="18"/>
      <c r="K306" s="27" t="s">
        <v>1459</v>
      </c>
      <c r="L306" s="8" t="s">
        <v>1855</v>
      </c>
    </row>
    <row r="307" spans="1:12" ht="188.5" x14ac:dyDescent="0.35">
      <c r="A307" s="3" t="s">
        <v>304</v>
      </c>
      <c r="B307" s="6" t="str">
        <f t="shared" si="4"/>
        <v>EKPC</v>
      </c>
      <c r="C307" s="6" t="s">
        <v>929</v>
      </c>
      <c r="D307" s="19">
        <v>44244</v>
      </c>
      <c r="E307" s="19">
        <v>44274</v>
      </c>
      <c r="F307" s="19">
        <v>44363</v>
      </c>
      <c r="G307" s="19" t="s">
        <v>1086</v>
      </c>
      <c r="H307" s="19"/>
      <c r="I307" s="20"/>
      <c r="J307" s="20"/>
      <c r="K307" s="28" t="s">
        <v>1460</v>
      </c>
      <c r="L307" s="47" t="s">
        <v>1856</v>
      </c>
    </row>
    <row r="308" spans="1:12" ht="159.5" x14ac:dyDescent="0.35">
      <c r="A308" s="3" t="s">
        <v>305</v>
      </c>
      <c r="B308" s="4" t="str">
        <f t="shared" si="4"/>
        <v>AEP</v>
      </c>
      <c r="C308" s="4" t="s">
        <v>929</v>
      </c>
      <c r="D308" s="17">
        <v>44274</v>
      </c>
      <c r="E308" s="17"/>
      <c r="F308" s="17"/>
      <c r="G308" s="17"/>
      <c r="H308" s="17"/>
      <c r="I308" s="18"/>
      <c r="J308" s="18"/>
      <c r="K308" s="27" t="s">
        <v>1461</v>
      </c>
      <c r="L308" s="8" t="s">
        <v>1857</v>
      </c>
    </row>
    <row r="309" spans="1:12" ht="377" x14ac:dyDescent="0.35">
      <c r="A309" s="3" t="s">
        <v>306</v>
      </c>
      <c r="B309" s="6" t="str">
        <f t="shared" si="4"/>
        <v>EKPC</v>
      </c>
      <c r="C309" s="6" t="s">
        <v>929</v>
      </c>
      <c r="D309" s="19">
        <v>44244</v>
      </c>
      <c r="E309" s="19">
        <v>44274</v>
      </c>
      <c r="F309" s="19">
        <v>44363</v>
      </c>
      <c r="G309" s="19" t="s">
        <v>1087</v>
      </c>
      <c r="H309" s="19"/>
      <c r="I309" s="20"/>
      <c r="J309" s="20"/>
      <c r="K309" s="28" t="s">
        <v>1462</v>
      </c>
      <c r="L309" s="47" t="s">
        <v>1858</v>
      </c>
    </row>
    <row r="310" spans="1:12" ht="43.5" x14ac:dyDescent="0.35">
      <c r="A310" s="3" t="s">
        <v>307</v>
      </c>
      <c r="B310" s="4" t="str">
        <f t="shared" si="4"/>
        <v>AEP</v>
      </c>
      <c r="C310" s="4" t="s">
        <v>929</v>
      </c>
      <c r="D310" s="17">
        <v>44274</v>
      </c>
      <c r="E310" s="17"/>
      <c r="F310" s="17"/>
      <c r="G310" s="17"/>
      <c r="H310" s="17"/>
      <c r="I310" s="18"/>
      <c r="J310" s="18"/>
      <c r="K310" s="27" t="s">
        <v>1463</v>
      </c>
      <c r="L310" s="8" t="s">
        <v>1859</v>
      </c>
    </row>
    <row r="311" spans="1:12" ht="409.5" x14ac:dyDescent="0.35">
      <c r="A311" s="3" t="s">
        <v>308</v>
      </c>
      <c r="B311" s="6" t="str">
        <f t="shared" si="4"/>
        <v>AEP</v>
      </c>
      <c r="C311" s="6" t="s">
        <v>929</v>
      </c>
      <c r="D311" s="19">
        <v>44274</v>
      </c>
      <c r="E311" s="19"/>
      <c r="F311" s="19"/>
      <c r="G311" s="19"/>
      <c r="H311" s="19"/>
      <c r="I311" s="20"/>
      <c r="J311" s="20"/>
      <c r="K311" s="28" t="s">
        <v>1408</v>
      </c>
      <c r="L311" s="47" t="s">
        <v>1860</v>
      </c>
    </row>
    <row r="312" spans="1:12" ht="409.5" x14ac:dyDescent="0.35">
      <c r="A312" s="3" t="s">
        <v>309</v>
      </c>
      <c r="B312" s="4" t="str">
        <f t="shared" si="4"/>
        <v>AEP</v>
      </c>
      <c r="C312" s="4" t="s">
        <v>929</v>
      </c>
      <c r="D312" s="17">
        <v>44274</v>
      </c>
      <c r="E312" s="17"/>
      <c r="F312" s="17"/>
      <c r="G312" s="17"/>
      <c r="H312" s="17"/>
      <c r="I312" s="18"/>
      <c r="J312" s="18"/>
      <c r="K312" s="27" t="s">
        <v>1457</v>
      </c>
      <c r="L312" s="8" t="s">
        <v>1861</v>
      </c>
    </row>
    <row r="313" spans="1:12" ht="409.5" x14ac:dyDescent="0.35">
      <c r="A313" s="3" t="s">
        <v>310</v>
      </c>
      <c r="B313" s="6" t="str">
        <f t="shared" si="4"/>
        <v>AEP</v>
      </c>
      <c r="C313" s="6" t="s">
        <v>929</v>
      </c>
      <c r="D313" s="19">
        <v>44274</v>
      </c>
      <c r="E313" s="19"/>
      <c r="F313" s="19"/>
      <c r="G313" s="19"/>
      <c r="H313" s="19"/>
      <c r="I313" s="20"/>
      <c r="J313" s="20"/>
      <c r="K313" s="28" t="s">
        <v>1457</v>
      </c>
      <c r="L313" s="47" t="s">
        <v>1862</v>
      </c>
    </row>
    <row r="314" spans="1:12" ht="409.5" x14ac:dyDescent="0.35">
      <c r="A314" s="3" t="s">
        <v>311</v>
      </c>
      <c r="B314" s="4" t="str">
        <f t="shared" si="4"/>
        <v>AEP</v>
      </c>
      <c r="C314" s="4" t="s">
        <v>929</v>
      </c>
      <c r="D314" s="17">
        <v>44305</v>
      </c>
      <c r="E314" s="17"/>
      <c r="F314" s="17"/>
      <c r="G314" s="17"/>
      <c r="H314" s="17"/>
      <c r="I314" s="18"/>
      <c r="J314" s="18"/>
      <c r="K314" s="27" t="s">
        <v>1409</v>
      </c>
      <c r="L314" s="8" t="s">
        <v>1863</v>
      </c>
    </row>
    <row r="315" spans="1:12" ht="409.5" x14ac:dyDescent="0.35">
      <c r="A315" s="3" t="s">
        <v>312</v>
      </c>
      <c r="B315" s="6" t="str">
        <f t="shared" si="4"/>
        <v>AEP</v>
      </c>
      <c r="C315" s="6" t="s">
        <v>929</v>
      </c>
      <c r="D315" s="19">
        <v>44302</v>
      </c>
      <c r="E315" s="19"/>
      <c r="F315" s="19"/>
      <c r="G315" s="19"/>
      <c r="H315" s="19"/>
      <c r="I315" s="20"/>
      <c r="J315" s="20"/>
      <c r="K315" s="28" t="str">
        <f>IFERROR(VLOOKUP([1]!NeedsData[[#This Row],[Need Number]],[1]!Database[#Data],K$1,FALSE),"")</f>
        <v/>
      </c>
      <c r="L315" s="47" t="s">
        <v>1864</v>
      </c>
    </row>
    <row r="316" spans="1:12" ht="116" x14ac:dyDescent="0.35">
      <c r="A316" s="3" t="s">
        <v>313</v>
      </c>
      <c r="B316" s="4" t="str">
        <f t="shared" si="4"/>
        <v>AEP</v>
      </c>
      <c r="C316" s="4" t="s">
        <v>929</v>
      </c>
      <c r="D316" s="17">
        <v>44302</v>
      </c>
      <c r="E316" s="17"/>
      <c r="F316" s="17"/>
      <c r="G316" s="17"/>
      <c r="H316" s="17"/>
      <c r="I316" s="18"/>
      <c r="J316" s="18"/>
      <c r="K316" s="27" t="str">
        <f>IFERROR(VLOOKUP([1]!NeedsData[[#This Row],[Need Number]],[1]!Database[#Data],K$1,FALSE),"")</f>
        <v/>
      </c>
      <c r="L316" s="8" t="s">
        <v>1865</v>
      </c>
    </row>
    <row r="317" spans="1:12" ht="87" x14ac:dyDescent="0.35">
      <c r="A317" s="3" t="s">
        <v>314</v>
      </c>
      <c r="B317" s="6" t="str">
        <f t="shared" si="4"/>
        <v>AEP</v>
      </c>
      <c r="C317" s="6" t="s">
        <v>929</v>
      </c>
      <c r="D317" s="19">
        <v>44302</v>
      </c>
      <c r="E317" s="19"/>
      <c r="F317" s="19"/>
      <c r="G317" s="19"/>
      <c r="H317" s="19"/>
      <c r="I317" s="20"/>
      <c r="J317" s="20"/>
      <c r="K317" s="28" t="str">
        <f>IFERROR(VLOOKUP([1]!NeedsData[[#This Row],[Need Number]],[1]!Database[#Data],K$1,FALSE),"")</f>
        <v/>
      </c>
      <c r="L317" s="47" t="s">
        <v>1866</v>
      </c>
    </row>
    <row r="318" spans="1:12" ht="87" x14ac:dyDescent="0.35">
      <c r="A318" s="3" t="s">
        <v>315</v>
      </c>
      <c r="B318" s="4" t="str">
        <f t="shared" si="4"/>
        <v>AEP</v>
      </c>
      <c r="C318" s="4" t="s">
        <v>929</v>
      </c>
      <c r="D318" s="17">
        <v>44337</v>
      </c>
      <c r="E318" s="17"/>
      <c r="F318" s="17"/>
      <c r="G318" s="17"/>
      <c r="H318" s="17"/>
      <c r="I318" s="18"/>
      <c r="J318" s="18"/>
      <c r="K318" s="27" t="s">
        <v>1464</v>
      </c>
      <c r="L318" s="8" t="s">
        <v>1867</v>
      </c>
    </row>
    <row r="319" spans="1:12" ht="159.5" x14ac:dyDescent="0.35">
      <c r="A319" s="3" t="s">
        <v>316</v>
      </c>
      <c r="B319" s="6" t="str">
        <f t="shared" si="4"/>
        <v>EKPC</v>
      </c>
      <c r="C319" s="6" t="s">
        <v>929</v>
      </c>
      <c r="D319" s="19">
        <v>44244</v>
      </c>
      <c r="E319" s="19">
        <v>44274</v>
      </c>
      <c r="F319" s="19">
        <v>44363</v>
      </c>
      <c r="G319" s="19" t="s">
        <v>1088</v>
      </c>
      <c r="H319" s="19"/>
      <c r="I319" s="20"/>
      <c r="J319" s="20"/>
      <c r="K319" s="28" t="s">
        <v>1465</v>
      </c>
      <c r="L319" s="47" t="s">
        <v>1868</v>
      </c>
    </row>
    <row r="320" spans="1:12" ht="217.5" x14ac:dyDescent="0.35">
      <c r="A320" s="3" t="s">
        <v>317</v>
      </c>
      <c r="B320" s="4" t="str">
        <f t="shared" ref="B320:B383" si="5">IF(A320&lt;&gt;"",LEFT(A320,SEARCH("-",A320)-1),"")</f>
        <v>AEP</v>
      </c>
      <c r="C320" s="4" t="s">
        <v>929</v>
      </c>
      <c r="D320" s="17">
        <v>44362</v>
      </c>
      <c r="E320" s="17"/>
      <c r="F320" s="17"/>
      <c r="G320" s="17"/>
      <c r="H320" s="17"/>
      <c r="I320" s="18"/>
      <c r="J320" s="18"/>
      <c r="K320" s="27" t="s">
        <v>1466</v>
      </c>
      <c r="L320" s="8" t="s">
        <v>1869</v>
      </c>
    </row>
    <row r="321" spans="1:12" ht="130.5" x14ac:dyDescent="0.35">
      <c r="A321" s="3" t="s">
        <v>318</v>
      </c>
      <c r="B321" s="6" t="str">
        <f t="shared" si="5"/>
        <v>AEP</v>
      </c>
      <c r="C321" s="6" t="s">
        <v>929</v>
      </c>
      <c r="D321" s="19">
        <v>44362</v>
      </c>
      <c r="E321" s="19"/>
      <c r="F321" s="19"/>
      <c r="G321" s="19"/>
      <c r="H321" s="19"/>
      <c r="I321" s="20"/>
      <c r="J321" s="20"/>
      <c r="K321" s="28" t="s">
        <v>1467</v>
      </c>
      <c r="L321" s="47" t="s">
        <v>1870</v>
      </c>
    </row>
    <row r="322" spans="1:12" ht="409.5" x14ac:dyDescent="0.35">
      <c r="A322" s="3" t="s">
        <v>319</v>
      </c>
      <c r="B322" s="4" t="str">
        <f t="shared" si="5"/>
        <v>AEP</v>
      </c>
      <c r="C322" s="4" t="s">
        <v>929</v>
      </c>
      <c r="D322" s="17">
        <v>44362</v>
      </c>
      <c r="E322" s="17"/>
      <c r="F322" s="17"/>
      <c r="G322" s="17"/>
      <c r="H322" s="17"/>
      <c r="I322" s="18"/>
      <c r="J322" s="18"/>
      <c r="K322" s="27" t="s">
        <v>1468</v>
      </c>
      <c r="L322" s="8" t="s">
        <v>1871</v>
      </c>
    </row>
    <row r="323" spans="1:12" ht="409.5" x14ac:dyDescent="0.35">
      <c r="A323" s="3" t="s">
        <v>320</v>
      </c>
      <c r="B323" s="6" t="str">
        <f t="shared" si="5"/>
        <v>AEP</v>
      </c>
      <c r="C323" s="6" t="s">
        <v>929</v>
      </c>
      <c r="D323" s="19">
        <v>44362</v>
      </c>
      <c r="E323" s="19"/>
      <c r="F323" s="19"/>
      <c r="G323" s="19"/>
      <c r="H323" s="19"/>
      <c r="I323" s="20"/>
      <c r="J323" s="20"/>
      <c r="K323" s="28" t="s">
        <v>1399</v>
      </c>
      <c r="L323" s="47" t="s">
        <v>1872</v>
      </c>
    </row>
    <row r="324" spans="1:12" ht="409.5" x14ac:dyDescent="0.35">
      <c r="A324" s="3" t="s">
        <v>321</v>
      </c>
      <c r="B324" s="4" t="str">
        <f t="shared" si="5"/>
        <v>AEP</v>
      </c>
      <c r="C324" s="4" t="s">
        <v>929</v>
      </c>
      <c r="D324" s="17">
        <v>44362</v>
      </c>
      <c r="E324" s="17"/>
      <c r="F324" s="17"/>
      <c r="G324" s="17"/>
      <c r="H324" s="17"/>
      <c r="I324" s="18"/>
      <c r="J324" s="18"/>
      <c r="K324" s="27" t="s">
        <v>1469</v>
      </c>
      <c r="L324" s="8" t="s">
        <v>1873</v>
      </c>
    </row>
    <row r="325" spans="1:12" ht="406" x14ac:dyDescent="0.35">
      <c r="A325" s="3" t="s">
        <v>322</v>
      </c>
      <c r="B325" s="6" t="str">
        <f t="shared" si="5"/>
        <v>AEP</v>
      </c>
      <c r="C325" s="6" t="s">
        <v>929</v>
      </c>
      <c r="D325" s="19">
        <v>44362</v>
      </c>
      <c r="E325" s="19"/>
      <c r="F325" s="19"/>
      <c r="G325" s="19"/>
      <c r="H325" s="19"/>
      <c r="I325" s="20"/>
      <c r="J325" s="20"/>
      <c r="K325" s="28" t="s">
        <v>1355</v>
      </c>
      <c r="L325" s="47" t="s">
        <v>1874</v>
      </c>
    </row>
    <row r="326" spans="1:12" ht="72.5" x14ac:dyDescent="0.35">
      <c r="A326" s="3" t="s">
        <v>323</v>
      </c>
      <c r="B326" s="4" t="str">
        <f t="shared" si="5"/>
        <v>AEP</v>
      </c>
      <c r="C326" s="4" t="s">
        <v>929</v>
      </c>
      <c r="D326" s="17">
        <v>44393</v>
      </c>
      <c r="E326" s="17"/>
      <c r="F326" s="17"/>
      <c r="G326" s="17"/>
      <c r="H326" s="17"/>
      <c r="I326" s="18"/>
      <c r="J326" s="18"/>
      <c r="K326" s="27" t="s">
        <v>1470</v>
      </c>
      <c r="L326" s="8" t="s">
        <v>1875</v>
      </c>
    </row>
    <row r="327" spans="1:12" ht="409.5" x14ac:dyDescent="0.35">
      <c r="A327" s="3" t="s">
        <v>324</v>
      </c>
      <c r="B327" s="6" t="str">
        <f t="shared" si="5"/>
        <v>AEP</v>
      </c>
      <c r="C327" s="6" t="s">
        <v>929</v>
      </c>
      <c r="D327" s="19">
        <v>44424</v>
      </c>
      <c r="E327" s="19"/>
      <c r="F327" s="19"/>
      <c r="G327" s="19"/>
      <c r="H327" s="19"/>
      <c r="I327" s="20"/>
      <c r="J327" s="20"/>
      <c r="K327" s="28" t="s">
        <v>1471</v>
      </c>
      <c r="L327" s="47" t="s">
        <v>1876</v>
      </c>
    </row>
    <row r="328" spans="1:12" ht="72.5" x14ac:dyDescent="0.35">
      <c r="A328" s="3" t="s">
        <v>325</v>
      </c>
      <c r="B328" s="4" t="str">
        <f t="shared" si="5"/>
        <v>AEP</v>
      </c>
      <c r="C328" s="4" t="s">
        <v>929</v>
      </c>
      <c r="D328" s="17">
        <v>44456</v>
      </c>
      <c r="E328" s="17"/>
      <c r="F328" s="17"/>
      <c r="G328" s="17"/>
      <c r="H328" s="17"/>
      <c r="I328" s="18"/>
      <c r="J328" s="18"/>
      <c r="K328" s="27" t="s">
        <v>1472</v>
      </c>
      <c r="L328" s="8" t="s">
        <v>1877</v>
      </c>
    </row>
    <row r="329" spans="1:12" ht="348" x14ac:dyDescent="0.35">
      <c r="A329" s="3" t="s">
        <v>326</v>
      </c>
      <c r="B329" s="6" t="str">
        <f t="shared" si="5"/>
        <v>AEP</v>
      </c>
      <c r="C329" s="6" t="s">
        <v>929</v>
      </c>
      <c r="D329" s="19">
        <v>44456</v>
      </c>
      <c r="E329" s="19"/>
      <c r="F329" s="19"/>
      <c r="G329" s="19"/>
      <c r="H329" s="19"/>
      <c r="I329" s="20"/>
      <c r="J329" s="20"/>
      <c r="K329" s="28" t="s">
        <v>1407</v>
      </c>
      <c r="L329" s="47" t="s">
        <v>1878</v>
      </c>
    </row>
    <row r="330" spans="1:12" ht="409.5" x14ac:dyDescent="0.35">
      <c r="A330" s="3" t="s">
        <v>327</v>
      </c>
      <c r="B330" s="4" t="str">
        <f t="shared" si="5"/>
        <v>AEP</v>
      </c>
      <c r="C330" s="4" t="s">
        <v>929</v>
      </c>
      <c r="D330" s="17">
        <v>44484</v>
      </c>
      <c r="E330" s="17"/>
      <c r="F330" s="17"/>
      <c r="G330" s="17"/>
      <c r="H330" s="17"/>
      <c r="I330" s="18"/>
      <c r="J330" s="18"/>
      <c r="K330" s="27" t="str">
        <f>IFERROR(VLOOKUP([1]!NeedsData[[#This Row],[Need Number]],[1]!Database[#Data],K$1,FALSE),"")</f>
        <v/>
      </c>
      <c r="L330" s="8" t="s">
        <v>1879</v>
      </c>
    </row>
    <row r="331" spans="1:12" ht="145" x14ac:dyDescent="0.35">
      <c r="A331" s="3" t="s">
        <v>328</v>
      </c>
      <c r="B331" s="6" t="str">
        <f t="shared" si="5"/>
        <v>ComEd</v>
      </c>
      <c r="C331" s="6" t="s">
        <v>929</v>
      </c>
      <c r="D331" s="19">
        <v>44274</v>
      </c>
      <c r="E331" s="19">
        <v>44302</v>
      </c>
      <c r="F331" s="19">
        <v>44354</v>
      </c>
      <c r="G331" s="19" t="s">
        <v>1089</v>
      </c>
      <c r="H331" s="19"/>
      <c r="I331" s="20"/>
      <c r="J331" s="20"/>
      <c r="K331" s="28" t="s">
        <v>1473</v>
      </c>
      <c r="L331" s="47" t="s">
        <v>1880</v>
      </c>
    </row>
    <row r="332" spans="1:12" ht="87" x14ac:dyDescent="0.35">
      <c r="A332" s="3" t="s">
        <v>329</v>
      </c>
      <c r="B332" s="4" t="str">
        <f t="shared" si="5"/>
        <v>ComEd</v>
      </c>
      <c r="C332" s="4" t="s">
        <v>929</v>
      </c>
      <c r="D332" s="17">
        <v>44274</v>
      </c>
      <c r="E332" s="17">
        <v>44302</v>
      </c>
      <c r="F332" s="17">
        <v>44354</v>
      </c>
      <c r="G332" s="17" t="s">
        <v>1090</v>
      </c>
      <c r="H332" s="17"/>
      <c r="I332" s="18"/>
      <c r="J332" s="18"/>
      <c r="K332" s="27" t="s">
        <v>1474</v>
      </c>
      <c r="L332" s="8" t="s">
        <v>1881</v>
      </c>
    </row>
    <row r="333" spans="1:12" ht="145" x14ac:dyDescent="0.35">
      <c r="A333" s="3" t="s">
        <v>330</v>
      </c>
      <c r="B333" s="6" t="str">
        <f t="shared" si="5"/>
        <v>DEOK</v>
      </c>
      <c r="C333" s="6" t="s">
        <v>929</v>
      </c>
      <c r="D333" s="19">
        <v>44274</v>
      </c>
      <c r="E333" s="19">
        <v>44302</v>
      </c>
      <c r="F333" s="19">
        <v>44351</v>
      </c>
      <c r="G333" s="19" t="s">
        <v>1091</v>
      </c>
      <c r="H333" s="19"/>
      <c r="I333" s="19"/>
      <c r="J333" s="19">
        <v>44351</v>
      </c>
      <c r="K333" s="28" t="s">
        <v>1475</v>
      </c>
      <c r="L333" s="47" t="s">
        <v>1882</v>
      </c>
    </row>
    <row r="334" spans="1:12" ht="319" x14ac:dyDescent="0.35">
      <c r="A334" s="3" t="s">
        <v>331</v>
      </c>
      <c r="B334" s="4" t="str">
        <f t="shared" si="5"/>
        <v>AEP</v>
      </c>
      <c r="C334" s="4" t="s">
        <v>929</v>
      </c>
      <c r="D334" s="17">
        <v>44274</v>
      </c>
      <c r="E334" s="17"/>
      <c r="F334" s="17"/>
      <c r="G334" s="17"/>
      <c r="H334" s="17"/>
      <c r="I334" s="18"/>
      <c r="J334" s="18"/>
      <c r="K334" s="27" t="s">
        <v>1476</v>
      </c>
      <c r="L334" s="8" t="s">
        <v>1883</v>
      </c>
    </row>
    <row r="335" spans="1:12" ht="348" x14ac:dyDescent="0.35">
      <c r="A335" s="3" t="s">
        <v>332</v>
      </c>
      <c r="B335" s="6" t="str">
        <f t="shared" si="5"/>
        <v>AEP</v>
      </c>
      <c r="C335" s="6" t="s">
        <v>929</v>
      </c>
      <c r="D335" s="19">
        <v>44244</v>
      </c>
      <c r="E335" s="19"/>
      <c r="F335" s="19"/>
      <c r="G335" s="19"/>
      <c r="H335" s="19"/>
      <c r="I335" s="20"/>
      <c r="J335" s="20"/>
      <c r="K335" s="28" t="s">
        <v>1477</v>
      </c>
      <c r="L335" s="47" t="s">
        <v>1884</v>
      </c>
    </row>
    <row r="336" spans="1:12" ht="409.5" x14ac:dyDescent="0.35">
      <c r="A336" s="3" t="s">
        <v>333</v>
      </c>
      <c r="B336" s="4" t="str">
        <f t="shared" si="5"/>
        <v>AEP</v>
      </c>
      <c r="C336" s="4" t="s">
        <v>929</v>
      </c>
      <c r="D336" s="17">
        <v>44337</v>
      </c>
      <c r="E336" s="17"/>
      <c r="F336" s="17"/>
      <c r="G336" s="17"/>
      <c r="H336" s="17"/>
      <c r="I336" s="18"/>
      <c r="J336" s="18"/>
      <c r="K336" s="27" t="s">
        <v>1478</v>
      </c>
      <c r="L336" s="8" t="s">
        <v>1885</v>
      </c>
    </row>
    <row r="337" spans="1:12" ht="87" x14ac:dyDescent="0.35">
      <c r="A337" s="3" t="s">
        <v>334</v>
      </c>
      <c r="B337" s="6" t="str">
        <f t="shared" si="5"/>
        <v>DEOK</v>
      </c>
      <c r="C337" s="6" t="s">
        <v>929</v>
      </c>
      <c r="D337" s="19">
        <v>44274</v>
      </c>
      <c r="E337" s="19">
        <v>44302</v>
      </c>
      <c r="F337" s="19">
        <v>44351</v>
      </c>
      <c r="G337" s="19" t="s">
        <v>1092</v>
      </c>
      <c r="H337" s="19"/>
      <c r="I337" s="19"/>
      <c r="J337" s="19">
        <v>44351</v>
      </c>
      <c r="K337" s="28" t="s">
        <v>1479</v>
      </c>
      <c r="L337" s="47" t="s">
        <v>1886</v>
      </c>
    </row>
    <row r="338" spans="1:12" ht="159.5" x14ac:dyDescent="0.35">
      <c r="A338" s="3" t="s">
        <v>335</v>
      </c>
      <c r="B338" s="4" t="str">
        <f t="shared" si="5"/>
        <v>EKPC</v>
      </c>
      <c r="C338" s="4" t="s">
        <v>929</v>
      </c>
      <c r="D338" s="17">
        <v>44274</v>
      </c>
      <c r="E338" s="17">
        <v>44302</v>
      </c>
      <c r="F338" s="17">
        <v>44363</v>
      </c>
      <c r="G338" s="17" t="s">
        <v>1093</v>
      </c>
      <c r="H338" s="17"/>
      <c r="I338" s="18"/>
      <c r="J338" s="18"/>
      <c r="K338" s="27" t="s">
        <v>1480</v>
      </c>
      <c r="L338" s="8" t="s">
        <v>1887</v>
      </c>
    </row>
    <row r="339" spans="1:12" ht="304.5" x14ac:dyDescent="0.35">
      <c r="A339" s="3" t="s">
        <v>336</v>
      </c>
      <c r="B339" s="6" t="str">
        <f t="shared" si="5"/>
        <v>EKPC</v>
      </c>
      <c r="C339" s="6" t="s">
        <v>929</v>
      </c>
      <c r="D339" s="19">
        <v>44274</v>
      </c>
      <c r="E339" s="19">
        <v>44302</v>
      </c>
      <c r="F339" s="19">
        <v>44363</v>
      </c>
      <c r="G339" s="19" t="s">
        <v>1094</v>
      </c>
      <c r="H339" s="19"/>
      <c r="I339" s="20"/>
      <c r="J339" s="20"/>
      <c r="K339" s="28" t="s">
        <v>1481</v>
      </c>
      <c r="L339" s="47" t="s">
        <v>1888</v>
      </c>
    </row>
    <row r="340" spans="1:12" ht="87" x14ac:dyDescent="0.35">
      <c r="A340" s="3" t="s">
        <v>337</v>
      </c>
      <c r="B340" s="4" t="str">
        <f t="shared" si="5"/>
        <v>AEP</v>
      </c>
      <c r="C340" s="4" t="s">
        <v>929</v>
      </c>
      <c r="D340" s="17">
        <v>44274</v>
      </c>
      <c r="E340" s="17"/>
      <c r="F340" s="17"/>
      <c r="G340" s="17"/>
      <c r="H340" s="17"/>
      <c r="I340" s="18"/>
      <c r="J340" s="18"/>
      <c r="K340" s="27" t="s">
        <v>1482</v>
      </c>
      <c r="L340" s="8" t="s">
        <v>1889</v>
      </c>
    </row>
    <row r="341" spans="1:12" ht="174" x14ac:dyDescent="0.35">
      <c r="A341" s="3" t="s">
        <v>338</v>
      </c>
      <c r="B341" s="6" t="str">
        <f t="shared" si="5"/>
        <v>EKPC</v>
      </c>
      <c r="C341" s="6" t="s">
        <v>929</v>
      </c>
      <c r="D341" s="19">
        <v>44274</v>
      </c>
      <c r="E341" s="19">
        <v>44302</v>
      </c>
      <c r="F341" s="19">
        <v>44363</v>
      </c>
      <c r="G341" s="19" t="s">
        <v>1095</v>
      </c>
      <c r="H341" s="19"/>
      <c r="I341" s="20"/>
      <c r="J341" s="20"/>
      <c r="K341" s="28" t="s">
        <v>1483</v>
      </c>
      <c r="L341" s="47" t="s">
        <v>1890</v>
      </c>
    </row>
    <row r="342" spans="1:12" ht="188.5" x14ac:dyDescent="0.35">
      <c r="A342" s="3" t="s">
        <v>339</v>
      </c>
      <c r="B342" s="4" t="str">
        <f t="shared" si="5"/>
        <v>EKPC</v>
      </c>
      <c r="C342" s="4" t="s">
        <v>929</v>
      </c>
      <c r="D342" s="17">
        <v>44274</v>
      </c>
      <c r="E342" s="17">
        <v>44302</v>
      </c>
      <c r="F342" s="17">
        <v>44363</v>
      </c>
      <c r="G342" s="17" t="s">
        <v>1096</v>
      </c>
      <c r="H342" s="17"/>
      <c r="I342" s="18"/>
      <c r="J342" s="18"/>
      <c r="K342" s="27" t="s">
        <v>1484</v>
      </c>
      <c r="L342" s="8" t="s">
        <v>1891</v>
      </c>
    </row>
    <row r="343" spans="1:12" ht="159.5" x14ac:dyDescent="0.35">
      <c r="A343" s="3" t="s">
        <v>340</v>
      </c>
      <c r="B343" s="6" t="str">
        <f t="shared" si="5"/>
        <v>EKPC</v>
      </c>
      <c r="C343" s="6" t="s">
        <v>929</v>
      </c>
      <c r="D343" s="19">
        <v>44274</v>
      </c>
      <c r="E343" s="19">
        <v>44302</v>
      </c>
      <c r="F343" s="19">
        <v>44363</v>
      </c>
      <c r="G343" s="19" t="s">
        <v>1097</v>
      </c>
      <c r="H343" s="19"/>
      <c r="I343" s="20"/>
      <c r="J343" s="20"/>
      <c r="K343" s="28" t="s">
        <v>1485</v>
      </c>
      <c r="L343" s="47" t="s">
        <v>1892</v>
      </c>
    </row>
    <row r="344" spans="1:12" ht="246.5" x14ac:dyDescent="0.35">
      <c r="A344" s="3" t="s">
        <v>341</v>
      </c>
      <c r="B344" s="4" t="str">
        <f t="shared" si="5"/>
        <v>AEP</v>
      </c>
      <c r="C344" s="4" t="s">
        <v>929</v>
      </c>
      <c r="D344" s="17">
        <v>44393</v>
      </c>
      <c r="E344" s="17"/>
      <c r="F344" s="17"/>
      <c r="G344" s="17"/>
      <c r="H344" s="17"/>
      <c r="I344" s="18"/>
      <c r="J344" s="18"/>
      <c r="K344" s="27" t="s">
        <v>1486</v>
      </c>
      <c r="L344" s="8" t="s">
        <v>1893</v>
      </c>
    </row>
    <row r="345" spans="1:12" ht="409.5" x14ac:dyDescent="0.35">
      <c r="A345" s="3" t="s">
        <v>342</v>
      </c>
      <c r="B345" s="6" t="str">
        <f t="shared" si="5"/>
        <v>AEP</v>
      </c>
      <c r="C345" s="6" t="s">
        <v>929</v>
      </c>
      <c r="D345" s="19">
        <v>44393</v>
      </c>
      <c r="E345" s="19"/>
      <c r="F345" s="19"/>
      <c r="G345" s="19"/>
      <c r="H345" s="19"/>
      <c r="I345" s="20"/>
      <c r="J345" s="20"/>
      <c r="K345" s="28" t="s">
        <v>1487</v>
      </c>
      <c r="L345" s="47" t="s">
        <v>1894</v>
      </c>
    </row>
    <row r="346" spans="1:12" ht="362.5" x14ac:dyDescent="0.35">
      <c r="A346" s="3" t="s">
        <v>343</v>
      </c>
      <c r="B346" s="4" t="str">
        <f t="shared" si="5"/>
        <v>AEP</v>
      </c>
      <c r="C346" s="4" t="s">
        <v>929</v>
      </c>
      <c r="D346" s="17">
        <v>44393</v>
      </c>
      <c r="E346" s="17"/>
      <c r="F346" s="17"/>
      <c r="G346" s="17"/>
      <c r="H346" s="17"/>
      <c r="I346" s="18"/>
      <c r="J346" s="18"/>
      <c r="K346" s="27" t="s">
        <v>1488</v>
      </c>
      <c r="L346" s="8" t="s">
        <v>1895</v>
      </c>
    </row>
    <row r="347" spans="1:12" ht="72.5" x14ac:dyDescent="0.35">
      <c r="A347" s="3" t="s">
        <v>344</v>
      </c>
      <c r="B347" s="6" t="str">
        <f t="shared" si="5"/>
        <v>APS</v>
      </c>
      <c r="C347" s="6" t="s">
        <v>929</v>
      </c>
      <c r="D347" s="19">
        <v>44292</v>
      </c>
      <c r="E347" s="19">
        <v>44327</v>
      </c>
      <c r="F347" s="19"/>
      <c r="G347" s="19"/>
      <c r="H347" s="19"/>
      <c r="I347" s="20"/>
      <c r="J347" s="20"/>
      <c r="K347" s="28" t="str">
        <f>IFERROR(VLOOKUP([1]!NeedsData[[#This Row],[Need Number]],[1]!Database[#Data],K$1,FALSE),"")</f>
        <v/>
      </c>
      <c r="L347" s="47" t="s">
        <v>1896</v>
      </c>
    </row>
    <row r="348" spans="1:12" ht="409.5" x14ac:dyDescent="0.35">
      <c r="A348" s="3" t="s">
        <v>345</v>
      </c>
      <c r="B348" s="4" t="str">
        <f t="shared" si="5"/>
        <v>AEP</v>
      </c>
      <c r="C348" s="4" t="s">
        <v>929</v>
      </c>
      <c r="D348" s="17">
        <v>44393</v>
      </c>
      <c r="E348" s="17"/>
      <c r="F348" s="17"/>
      <c r="G348" s="17"/>
      <c r="H348" s="17"/>
      <c r="I348" s="18"/>
      <c r="J348" s="18"/>
      <c r="K348" s="27" t="s">
        <v>1489</v>
      </c>
      <c r="L348" s="8" t="s">
        <v>1897</v>
      </c>
    </row>
    <row r="349" spans="1:12" ht="377" x14ac:dyDescent="0.35">
      <c r="A349" s="3" t="s">
        <v>346</v>
      </c>
      <c r="B349" s="6" t="str">
        <f t="shared" si="5"/>
        <v>AEP</v>
      </c>
      <c r="C349" s="6" t="s">
        <v>929</v>
      </c>
      <c r="D349" s="19">
        <v>44393</v>
      </c>
      <c r="E349" s="19"/>
      <c r="F349" s="19"/>
      <c r="G349" s="19"/>
      <c r="H349" s="19"/>
      <c r="I349" s="20"/>
      <c r="J349" s="20"/>
      <c r="K349" s="28" t="s">
        <v>1488</v>
      </c>
      <c r="L349" s="47" t="s">
        <v>1898</v>
      </c>
    </row>
    <row r="350" spans="1:12" ht="174" x14ac:dyDescent="0.35">
      <c r="A350" s="3" t="s">
        <v>347</v>
      </c>
      <c r="B350" s="4" t="str">
        <f t="shared" si="5"/>
        <v>AEP</v>
      </c>
      <c r="C350" s="4" t="s">
        <v>929</v>
      </c>
      <c r="D350" s="17">
        <v>44337</v>
      </c>
      <c r="E350" s="17"/>
      <c r="F350" s="17"/>
      <c r="G350" s="17"/>
      <c r="H350" s="17"/>
      <c r="I350" s="18"/>
      <c r="J350" s="18"/>
      <c r="K350" s="24" t="s">
        <v>1490</v>
      </c>
      <c r="L350" s="8" t="s">
        <v>1899</v>
      </c>
    </row>
    <row r="351" spans="1:12" ht="145" x14ac:dyDescent="0.35">
      <c r="A351" s="3" t="s">
        <v>348</v>
      </c>
      <c r="B351" s="6" t="str">
        <f t="shared" si="5"/>
        <v>AEP</v>
      </c>
      <c r="C351" s="6" t="s">
        <v>929</v>
      </c>
      <c r="D351" s="19">
        <v>44211</v>
      </c>
      <c r="E351" s="19">
        <v>44337</v>
      </c>
      <c r="F351" s="20">
        <v>44376</v>
      </c>
      <c r="G351" s="19" t="s">
        <v>1098</v>
      </c>
      <c r="H351" s="19"/>
      <c r="I351" s="20"/>
      <c r="J351" s="20">
        <v>44376</v>
      </c>
      <c r="K351" s="28" t="s">
        <v>1491</v>
      </c>
      <c r="L351" s="47" t="s">
        <v>1900</v>
      </c>
    </row>
    <row r="352" spans="1:12" ht="406" x14ac:dyDescent="0.35">
      <c r="A352" s="3" t="s">
        <v>349</v>
      </c>
      <c r="B352" s="4" t="str">
        <f t="shared" si="5"/>
        <v>AEP</v>
      </c>
      <c r="C352" s="4" t="s">
        <v>929</v>
      </c>
      <c r="D352" s="17">
        <v>44393</v>
      </c>
      <c r="E352" s="17"/>
      <c r="F352" s="17"/>
      <c r="G352" s="17"/>
      <c r="H352" s="17"/>
      <c r="I352" s="18"/>
      <c r="J352" s="18"/>
      <c r="K352" s="27" t="s">
        <v>1492</v>
      </c>
      <c r="L352" s="8" t="s">
        <v>1901</v>
      </c>
    </row>
    <row r="353" spans="1:12" ht="232" x14ac:dyDescent="0.35">
      <c r="A353" s="3" t="s">
        <v>350</v>
      </c>
      <c r="B353" s="6" t="str">
        <f t="shared" si="5"/>
        <v>AEP</v>
      </c>
      <c r="C353" s="6" t="s">
        <v>929</v>
      </c>
      <c r="D353" s="19">
        <v>44424</v>
      </c>
      <c r="E353" s="19"/>
      <c r="F353" s="19"/>
      <c r="G353" s="19"/>
      <c r="H353" s="19"/>
      <c r="I353" s="20"/>
      <c r="J353" s="20"/>
      <c r="K353" s="28" t="s">
        <v>1488</v>
      </c>
      <c r="L353" s="47" t="s">
        <v>1902</v>
      </c>
    </row>
    <row r="354" spans="1:12" ht="409.5" x14ac:dyDescent="0.35">
      <c r="A354" s="3" t="s">
        <v>351</v>
      </c>
      <c r="B354" s="4" t="str">
        <f t="shared" si="5"/>
        <v>AEP</v>
      </c>
      <c r="C354" s="4" t="s">
        <v>929</v>
      </c>
      <c r="D354" s="17">
        <v>44456</v>
      </c>
      <c r="E354" s="17"/>
      <c r="F354" s="17"/>
      <c r="G354" s="17"/>
      <c r="H354" s="17"/>
      <c r="I354" s="18"/>
      <c r="J354" s="18"/>
      <c r="K354" s="27" t="s">
        <v>1493</v>
      </c>
      <c r="L354" s="8" t="s">
        <v>1903</v>
      </c>
    </row>
    <row r="355" spans="1:12" ht="58" x14ac:dyDescent="0.35">
      <c r="A355" s="3" t="s">
        <v>352</v>
      </c>
      <c r="B355" s="6" t="str">
        <f t="shared" si="5"/>
        <v>AEP</v>
      </c>
      <c r="C355" s="6" t="s">
        <v>929</v>
      </c>
      <c r="D355" s="19">
        <v>44424</v>
      </c>
      <c r="E355" s="19"/>
      <c r="F355" s="19"/>
      <c r="G355" s="19"/>
      <c r="H355" s="19"/>
      <c r="I355" s="20"/>
      <c r="J355" s="20"/>
      <c r="K355" s="28" t="s">
        <v>1494</v>
      </c>
      <c r="L355" s="47" t="s">
        <v>1904</v>
      </c>
    </row>
    <row r="356" spans="1:12" ht="130.5" x14ac:dyDescent="0.35">
      <c r="A356" s="3" t="s">
        <v>353</v>
      </c>
      <c r="B356" s="4" t="str">
        <f t="shared" si="5"/>
        <v>AEP</v>
      </c>
      <c r="C356" s="4" t="s">
        <v>929</v>
      </c>
      <c r="D356" s="17">
        <v>44244</v>
      </c>
      <c r="E356" s="17">
        <v>44337</v>
      </c>
      <c r="F356" s="18">
        <v>44376</v>
      </c>
      <c r="G356" s="17" t="s">
        <v>1099</v>
      </c>
      <c r="H356" s="17"/>
      <c r="I356" s="18"/>
      <c r="J356" s="18">
        <v>44376</v>
      </c>
      <c r="K356" s="27" t="s">
        <v>1495</v>
      </c>
      <c r="L356" s="8" t="s">
        <v>1905</v>
      </c>
    </row>
    <row r="357" spans="1:12" ht="409.5" x14ac:dyDescent="0.35">
      <c r="A357" s="3" t="s">
        <v>354</v>
      </c>
      <c r="B357" s="6" t="str">
        <f t="shared" si="5"/>
        <v>AEP</v>
      </c>
      <c r="C357" s="6" t="s">
        <v>929</v>
      </c>
      <c r="D357" s="19">
        <v>44211</v>
      </c>
      <c r="E357" s="19"/>
      <c r="F357" s="19"/>
      <c r="G357" s="19"/>
      <c r="H357" s="19"/>
      <c r="I357" s="20"/>
      <c r="J357" s="20"/>
      <c r="K357" s="28" t="s">
        <v>1496</v>
      </c>
      <c r="L357" s="46" t="s">
        <v>1906</v>
      </c>
    </row>
    <row r="358" spans="1:12" ht="174" x14ac:dyDescent="0.35">
      <c r="A358" s="3" t="s">
        <v>355</v>
      </c>
      <c r="B358" s="4" t="str">
        <f t="shared" si="5"/>
        <v>EKPC</v>
      </c>
      <c r="C358" s="4" t="s">
        <v>929</v>
      </c>
      <c r="D358" s="17">
        <v>44302</v>
      </c>
      <c r="E358" s="17">
        <v>44337</v>
      </c>
      <c r="F358" s="17">
        <v>44475</v>
      </c>
      <c r="G358" s="17" t="s">
        <v>1100</v>
      </c>
      <c r="H358" s="17"/>
      <c r="I358" s="18"/>
      <c r="J358" s="18"/>
      <c r="K358" s="27" t="s">
        <v>1497</v>
      </c>
      <c r="L358" s="8" t="s">
        <v>1907</v>
      </c>
    </row>
    <row r="359" spans="1:12" ht="72.5" x14ac:dyDescent="0.35">
      <c r="A359" s="3" t="s">
        <v>356</v>
      </c>
      <c r="B359" s="6" t="str">
        <f t="shared" si="5"/>
        <v>AEP</v>
      </c>
      <c r="C359" s="6" t="s">
        <v>929</v>
      </c>
      <c r="D359" s="19">
        <v>44244</v>
      </c>
      <c r="E359" s="19"/>
      <c r="F359" s="19"/>
      <c r="G359" s="19"/>
      <c r="H359" s="19"/>
      <c r="I359" s="20"/>
      <c r="J359" s="20"/>
      <c r="K359" s="28" t="s">
        <v>1498</v>
      </c>
      <c r="L359" s="47" t="s">
        <v>1908</v>
      </c>
    </row>
    <row r="360" spans="1:12" ht="174" x14ac:dyDescent="0.35">
      <c r="A360" s="3" t="s">
        <v>357</v>
      </c>
      <c r="B360" s="4" t="str">
        <f t="shared" si="5"/>
        <v>EKPC</v>
      </c>
      <c r="C360" s="4" t="s">
        <v>929</v>
      </c>
      <c r="D360" s="17">
        <v>44302</v>
      </c>
      <c r="E360" s="17">
        <v>44337</v>
      </c>
      <c r="F360" s="17">
        <v>44475</v>
      </c>
      <c r="G360" s="17" t="s">
        <v>1101</v>
      </c>
      <c r="H360" s="17"/>
      <c r="I360" s="18"/>
      <c r="J360" s="18"/>
      <c r="K360" s="27" t="s">
        <v>1499</v>
      </c>
      <c r="L360" s="8" t="s">
        <v>1909</v>
      </c>
    </row>
    <row r="361" spans="1:12" ht="217.5" x14ac:dyDescent="0.35">
      <c r="A361" s="3" t="s">
        <v>358</v>
      </c>
      <c r="B361" s="6" t="str">
        <f t="shared" si="5"/>
        <v>EKPC</v>
      </c>
      <c r="C361" s="6" t="s">
        <v>929</v>
      </c>
      <c r="D361" s="19">
        <v>44302</v>
      </c>
      <c r="E361" s="19">
        <v>44337</v>
      </c>
      <c r="F361" s="19">
        <v>44475</v>
      </c>
      <c r="G361" s="19" t="s">
        <v>1102</v>
      </c>
      <c r="H361" s="19"/>
      <c r="I361" s="20"/>
      <c r="J361" s="20"/>
      <c r="K361" s="28" t="s">
        <v>1500</v>
      </c>
      <c r="L361" s="47" t="s">
        <v>1910</v>
      </c>
    </row>
    <row r="362" spans="1:12" ht="409.5" x14ac:dyDescent="0.35">
      <c r="A362" s="3" t="s">
        <v>359</v>
      </c>
      <c r="B362" s="4" t="str">
        <f t="shared" si="5"/>
        <v>AEP</v>
      </c>
      <c r="C362" s="4" t="s">
        <v>929</v>
      </c>
      <c r="D362" s="17">
        <v>44244</v>
      </c>
      <c r="E362" s="17"/>
      <c r="F362" s="17"/>
      <c r="G362" s="17"/>
      <c r="H362" s="17"/>
      <c r="I362" s="18"/>
      <c r="J362" s="18"/>
      <c r="K362" s="27" t="s">
        <v>1501</v>
      </c>
      <c r="L362" s="8" t="s">
        <v>1911</v>
      </c>
    </row>
    <row r="363" spans="1:12" ht="409.5" x14ac:dyDescent="0.35">
      <c r="A363" s="3" t="s">
        <v>360</v>
      </c>
      <c r="B363" s="6" t="str">
        <f t="shared" si="5"/>
        <v>AEP</v>
      </c>
      <c r="C363" s="6" t="s">
        <v>929</v>
      </c>
      <c r="D363" s="19">
        <v>44244</v>
      </c>
      <c r="E363" s="19"/>
      <c r="F363" s="19"/>
      <c r="G363" s="19"/>
      <c r="H363" s="19"/>
      <c r="I363" s="20"/>
      <c r="J363" s="20"/>
      <c r="K363" s="28" t="s">
        <v>1502</v>
      </c>
      <c r="L363" s="47" t="s">
        <v>1912</v>
      </c>
    </row>
    <row r="364" spans="1:12" ht="409.5" x14ac:dyDescent="0.35">
      <c r="A364" s="3" t="s">
        <v>361</v>
      </c>
      <c r="B364" s="4" t="str">
        <f t="shared" si="5"/>
        <v>AEP</v>
      </c>
      <c r="C364" s="4" t="s">
        <v>929</v>
      </c>
      <c r="D364" s="17">
        <v>44244</v>
      </c>
      <c r="E364" s="17"/>
      <c r="F364" s="17"/>
      <c r="G364" s="17"/>
      <c r="H364" s="17"/>
      <c r="I364" s="18"/>
      <c r="J364" s="18"/>
      <c r="K364" s="27" t="s">
        <v>1503</v>
      </c>
      <c r="L364" s="8" t="s">
        <v>1913</v>
      </c>
    </row>
    <row r="365" spans="1:12" ht="409.5" x14ac:dyDescent="0.35">
      <c r="A365" s="3" t="s">
        <v>362</v>
      </c>
      <c r="B365" s="6" t="str">
        <f t="shared" si="5"/>
        <v>AEP</v>
      </c>
      <c r="C365" s="6" t="s">
        <v>929</v>
      </c>
      <c r="D365" s="19">
        <v>44274</v>
      </c>
      <c r="E365" s="19"/>
      <c r="F365" s="19"/>
      <c r="G365" s="19"/>
      <c r="H365" s="19"/>
      <c r="I365" s="20"/>
      <c r="J365" s="20"/>
      <c r="K365" s="28" t="s">
        <v>1504</v>
      </c>
      <c r="L365" s="47" t="s">
        <v>1914</v>
      </c>
    </row>
    <row r="366" spans="1:12" ht="217.5" x14ac:dyDescent="0.35">
      <c r="A366" s="3" t="s">
        <v>363</v>
      </c>
      <c r="B366" s="4" t="str">
        <f t="shared" si="5"/>
        <v>EKPC</v>
      </c>
      <c r="C366" s="4" t="s">
        <v>929</v>
      </c>
      <c r="D366" s="17">
        <v>44302</v>
      </c>
      <c r="E366" s="17">
        <v>44337</v>
      </c>
      <c r="F366" s="17">
        <v>44475</v>
      </c>
      <c r="G366" s="17" t="s">
        <v>1103</v>
      </c>
      <c r="H366" s="17"/>
      <c r="I366" s="18"/>
      <c r="J366" s="18"/>
      <c r="K366" s="27" t="s">
        <v>1505</v>
      </c>
      <c r="L366" s="8" t="s">
        <v>1915</v>
      </c>
    </row>
    <row r="367" spans="1:12" ht="409.5" x14ac:dyDescent="0.35">
      <c r="A367" s="3" t="s">
        <v>364</v>
      </c>
      <c r="B367" s="6" t="str">
        <f t="shared" si="5"/>
        <v>AEP</v>
      </c>
      <c r="C367" s="6" t="s">
        <v>929</v>
      </c>
      <c r="D367" s="19">
        <v>44274</v>
      </c>
      <c r="E367" s="19"/>
      <c r="F367" s="19"/>
      <c r="G367" s="19"/>
      <c r="H367" s="19"/>
      <c r="I367" s="20"/>
      <c r="J367" s="20"/>
      <c r="K367" s="28" t="s">
        <v>1506</v>
      </c>
      <c r="L367" s="47" t="s">
        <v>1916</v>
      </c>
    </row>
    <row r="368" spans="1:12" ht="290" x14ac:dyDescent="0.35">
      <c r="A368" s="3" t="s">
        <v>365</v>
      </c>
      <c r="B368" s="4" t="str">
        <f t="shared" si="5"/>
        <v>EKPC</v>
      </c>
      <c r="C368" s="4" t="s">
        <v>929</v>
      </c>
      <c r="D368" s="17">
        <v>44302</v>
      </c>
      <c r="E368" s="17">
        <v>44337</v>
      </c>
      <c r="F368" s="17">
        <v>44475</v>
      </c>
      <c r="G368" s="17" t="s">
        <v>1104</v>
      </c>
      <c r="H368" s="17"/>
      <c r="I368" s="18"/>
      <c r="J368" s="18"/>
      <c r="K368" s="27" t="s">
        <v>1507</v>
      </c>
      <c r="L368" s="8" t="s">
        <v>1917</v>
      </c>
    </row>
    <row r="369" spans="1:12" ht="409.5" x14ac:dyDescent="0.35">
      <c r="A369" s="3" t="s">
        <v>366</v>
      </c>
      <c r="B369" s="6" t="str">
        <f t="shared" si="5"/>
        <v>AEP</v>
      </c>
      <c r="C369" s="6" t="s">
        <v>929</v>
      </c>
      <c r="D369" s="19">
        <v>44274</v>
      </c>
      <c r="E369" s="19"/>
      <c r="F369" s="19"/>
      <c r="G369" s="19"/>
      <c r="H369" s="19"/>
      <c r="I369" s="20"/>
      <c r="J369" s="20"/>
      <c r="K369" s="28" t="s">
        <v>1508</v>
      </c>
      <c r="L369" s="47" t="s">
        <v>1918</v>
      </c>
    </row>
    <row r="370" spans="1:12" ht="348" x14ac:dyDescent="0.35">
      <c r="A370" s="3" t="s">
        <v>367</v>
      </c>
      <c r="B370" s="4" t="str">
        <f t="shared" si="5"/>
        <v>EKPC</v>
      </c>
      <c r="C370" s="4" t="s">
        <v>929</v>
      </c>
      <c r="D370" s="17">
        <v>44302</v>
      </c>
      <c r="E370" s="17">
        <v>44337</v>
      </c>
      <c r="F370" s="17">
        <v>44477</v>
      </c>
      <c r="G370" s="17" t="s">
        <v>1105</v>
      </c>
      <c r="H370" s="17"/>
      <c r="I370" s="18"/>
      <c r="J370" s="18"/>
      <c r="K370" s="27" t="s">
        <v>1509</v>
      </c>
      <c r="L370" s="8" t="s">
        <v>1919</v>
      </c>
    </row>
    <row r="371" spans="1:12" ht="409.5" x14ac:dyDescent="0.35">
      <c r="A371" s="3" t="s">
        <v>368</v>
      </c>
      <c r="B371" s="6" t="str">
        <f t="shared" si="5"/>
        <v>AEP</v>
      </c>
      <c r="C371" s="6" t="s">
        <v>929</v>
      </c>
      <c r="D371" s="19">
        <v>44274</v>
      </c>
      <c r="E371" s="19"/>
      <c r="F371" s="19"/>
      <c r="G371" s="19"/>
      <c r="H371" s="19"/>
      <c r="I371" s="20"/>
      <c r="J371" s="20"/>
      <c r="K371" s="28" t="s">
        <v>1510</v>
      </c>
      <c r="L371" s="47" t="s">
        <v>1920</v>
      </c>
    </row>
    <row r="372" spans="1:12" ht="409.5" x14ac:dyDescent="0.35">
      <c r="A372" s="3" t="s">
        <v>369</v>
      </c>
      <c r="B372" s="4" t="str">
        <f t="shared" si="5"/>
        <v>AEP</v>
      </c>
      <c r="C372" s="4" t="s">
        <v>929</v>
      </c>
      <c r="D372" s="17">
        <v>44337</v>
      </c>
      <c r="E372" s="17"/>
      <c r="F372" s="17"/>
      <c r="G372" s="17"/>
      <c r="H372" s="17"/>
      <c r="I372" s="18"/>
      <c r="J372" s="18"/>
      <c r="K372" s="24" t="s">
        <v>1511</v>
      </c>
      <c r="L372" s="8" t="s">
        <v>1921</v>
      </c>
    </row>
    <row r="373" spans="1:12" ht="409.5" x14ac:dyDescent="0.35">
      <c r="A373" s="3" t="s">
        <v>370</v>
      </c>
      <c r="B373" s="6" t="str">
        <f t="shared" si="5"/>
        <v>AEP</v>
      </c>
      <c r="C373" s="6" t="s">
        <v>929</v>
      </c>
      <c r="D373" s="19">
        <v>44211</v>
      </c>
      <c r="E373" s="19">
        <v>44393</v>
      </c>
      <c r="F373" s="19">
        <v>44441</v>
      </c>
      <c r="G373" s="19" t="s">
        <v>1047</v>
      </c>
      <c r="H373" s="19"/>
      <c r="I373" s="20"/>
      <c r="J373" s="20">
        <v>44440</v>
      </c>
      <c r="K373" s="28" t="s">
        <v>1512</v>
      </c>
      <c r="L373" s="46" t="s">
        <v>1922</v>
      </c>
    </row>
    <row r="374" spans="1:12" ht="232" x14ac:dyDescent="0.35">
      <c r="A374" s="3" t="s">
        <v>371</v>
      </c>
      <c r="B374" s="4" t="str">
        <f t="shared" si="5"/>
        <v>AEP</v>
      </c>
      <c r="C374" s="4" t="s">
        <v>929</v>
      </c>
      <c r="D374" s="17">
        <v>44302</v>
      </c>
      <c r="E374" s="17"/>
      <c r="F374" s="17"/>
      <c r="G374" s="17"/>
      <c r="H374" s="17"/>
      <c r="I374" s="18"/>
      <c r="J374" s="18"/>
      <c r="K374" s="27" t="str">
        <f>IFERROR(VLOOKUP([1]!NeedsData[[#This Row],[Need Number]],[1]!Database[#Data],K$1,FALSE),"")</f>
        <v/>
      </c>
      <c r="L374" s="8" t="s">
        <v>1923</v>
      </c>
    </row>
    <row r="375" spans="1:12" ht="362.5" x14ac:dyDescent="0.35">
      <c r="A375" s="3" t="s">
        <v>372</v>
      </c>
      <c r="B375" s="6" t="str">
        <f t="shared" si="5"/>
        <v>AEP</v>
      </c>
      <c r="C375" s="6" t="s">
        <v>929</v>
      </c>
      <c r="D375" s="19">
        <v>44302</v>
      </c>
      <c r="E375" s="19"/>
      <c r="F375" s="19"/>
      <c r="G375" s="19"/>
      <c r="H375" s="19"/>
      <c r="I375" s="20"/>
      <c r="J375" s="20"/>
      <c r="K375" s="28" t="str">
        <f>IFERROR(VLOOKUP([1]!NeedsData[[#This Row],[Need Number]],[1]!Database[#Data],K$1,FALSE),"")</f>
        <v/>
      </c>
      <c r="L375" s="47" t="s">
        <v>1924</v>
      </c>
    </row>
    <row r="376" spans="1:12" ht="72.5" x14ac:dyDescent="0.35">
      <c r="A376" s="3" t="s">
        <v>373</v>
      </c>
      <c r="B376" s="4" t="str">
        <f t="shared" si="5"/>
        <v>AEP</v>
      </c>
      <c r="C376" s="4" t="s">
        <v>929</v>
      </c>
      <c r="D376" s="17">
        <v>44274</v>
      </c>
      <c r="E376" s="17">
        <v>44393</v>
      </c>
      <c r="F376" s="17">
        <v>44441</v>
      </c>
      <c r="G376" s="4" t="s">
        <v>1106</v>
      </c>
      <c r="H376" s="17"/>
      <c r="I376" s="18"/>
      <c r="J376" s="18">
        <v>44440</v>
      </c>
      <c r="K376" s="27" t="s">
        <v>1513</v>
      </c>
      <c r="L376" s="8" t="s">
        <v>1925</v>
      </c>
    </row>
    <row r="377" spans="1:12" ht="409.5" x14ac:dyDescent="0.35">
      <c r="A377" s="3" t="s">
        <v>374</v>
      </c>
      <c r="B377" s="6" t="str">
        <f t="shared" si="5"/>
        <v>AEP</v>
      </c>
      <c r="C377" s="6" t="s">
        <v>929</v>
      </c>
      <c r="D377" s="19">
        <v>44337</v>
      </c>
      <c r="E377" s="19"/>
      <c r="F377" s="19"/>
      <c r="G377" s="19"/>
      <c r="H377" s="19"/>
      <c r="I377" s="20"/>
      <c r="J377" s="20"/>
      <c r="K377" s="28" t="s">
        <v>1514</v>
      </c>
      <c r="L377" s="47" t="s">
        <v>1926</v>
      </c>
    </row>
    <row r="378" spans="1:12" ht="409.5" x14ac:dyDescent="0.35">
      <c r="A378" s="3" t="s">
        <v>375</v>
      </c>
      <c r="B378" s="4" t="str">
        <f t="shared" si="5"/>
        <v>AEP</v>
      </c>
      <c r="C378" s="4" t="s">
        <v>929</v>
      </c>
      <c r="D378" s="17">
        <v>44337</v>
      </c>
      <c r="E378" s="17"/>
      <c r="F378" s="17"/>
      <c r="G378" s="17"/>
      <c r="H378" s="17"/>
      <c r="I378" s="18"/>
      <c r="J378" s="18"/>
      <c r="K378" s="27" t="s">
        <v>1515</v>
      </c>
      <c r="L378" s="8" t="s">
        <v>1927</v>
      </c>
    </row>
    <row r="379" spans="1:12" ht="409.5" x14ac:dyDescent="0.35">
      <c r="A379" s="3" t="s">
        <v>376</v>
      </c>
      <c r="B379" s="6" t="str">
        <f t="shared" si="5"/>
        <v>AEP</v>
      </c>
      <c r="C379" s="6" t="s">
        <v>929</v>
      </c>
      <c r="D379" s="19">
        <v>44337</v>
      </c>
      <c r="E379" s="19"/>
      <c r="F379" s="19"/>
      <c r="G379" s="19"/>
      <c r="H379" s="19"/>
      <c r="I379" s="20"/>
      <c r="J379" s="20"/>
      <c r="K379" s="31" t="s">
        <v>1515</v>
      </c>
      <c r="L379" s="47" t="s">
        <v>1928</v>
      </c>
    </row>
    <row r="380" spans="1:12" ht="409.5" x14ac:dyDescent="0.35">
      <c r="A380" s="3" t="s">
        <v>377</v>
      </c>
      <c r="B380" s="4" t="str">
        <f t="shared" si="5"/>
        <v>AEP</v>
      </c>
      <c r="C380" s="4" t="s">
        <v>929</v>
      </c>
      <c r="D380" s="17">
        <v>44337</v>
      </c>
      <c r="E380" s="17">
        <v>44393</v>
      </c>
      <c r="F380" s="17">
        <v>44441</v>
      </c>
      <c r="G380" s="17" t="s">
        <v>1107</v>
      </c>
      <c r="H380" s="17"/>
      <c r="I380" s="18"/>
      <c r="J380" s="18">
        <v>44440</v>
      </c>
      <c r="K380" s="27" t="s">
        <v>1362</v>
      </c>
      <c r="L380" s="8" t="s">
        <v>1929</v>
      </c>
    </row>
    <row r="381" spans="1:12" ht="409.5" x14ac:dyDescent="0.35">
      <c r="A381" s="3" t="s">
        <v>378</v>
      </c>
      <c r="B381" s="6" t="str">
        <f t="shared" si="5"/>
        <v>AEP</v>
      </c>
      <c r="C381" s="6" t="s">
        <v>929</v>
      </c>
      <c r="D381" s="19">
        <v>44337</v>
      </c>
      <c r="E381" s="19"/>
      <c r="F381" s="19"/>
      <c r="G381" s="19"/>
      <c r="H381" s="19"/>
      <c r="I381" s="20"/>
      <c r="J381" s="20"/>
      <c r="K381" s="31" t="s">
        <v>1516</v>
      </c>
      <c r="L381" s="47" t="s">
        <v>1930</v>
      </c>
    </row>
    <row r="382" spans="1:12" ht="87" x14ac:dyDescent="0.35">
      <c r="A382" s="3" t="s">
        <v>379</v>
      </c>
      <c r="B382" s="4" t="str">
        <f t="shared" si="5"/>
        <v>AEP</v>
      </c>
      <c r="C382" s="4" t="s">
        <v>929</v>
      </c>
      <c r="D382" s="17">
        <v>44337</v>
      </c>
      <c r="E382" s="17"/>
      <c r="F382" s="17"/>
      <c r="G382" s="17"/>
      <c r="H382" s="17"/>
      <c r="I382" s="18"/>
      <c r="J382" s="18"/>
      <c r="K382" s="27" t="s">
        <v>1517</v>
      </c>
      <c r="L382" s="8" t="s">
        <v>1931</v>
      </c>
    </row>
    <row r="383" spans="1:12" ht="409.5" x14ac:dyDescent="0.35">
      <c r="A383" s="3" t="s">
        <v>380</v>
      </c>
      <c r="B383" s="6" t="str">
        <f t="shared" si="5"/>
        <v>AEP</v>
      </c>
      <c r="C383" s="6" t="s">
        <v>929</v>
      </c>
      <c r="D383" s="19">
        <v>44393</v>
      </c>
      <c r="E383" s="19"/>
      <c r="F383" s="19"/>
      <c r="G383" s="19"/>
      <c r="H383" s="19"/>
      <c r="I383" s="20"/>
      <c r="J383" s="20"/>
      <c r="K383" s="28" t="s">
        <v>1518</v>
      </c>
      <c r="L383" s="47" t="s">
        <v>1932</v>
      </c>
    </row>
    <row r="384" spans="1:12" ht="409.5" x14ac:dyDescent="0.35">
      <c r="A384" s="3" t="s">
        <v>381</v>
      </c>
      <c r="B384" s="4" t="str">
        <f t="shared" ref="B384:B411" si="6">IF(A384&lt;&gt;"",LEFT(A384,SEARCH("-",A384)-1),"")</f>
        <v>AEP</v>
      </c>
      <c r="C384" s="4" t="s">
        <v>929</v>
      </c>
      <c r="D384" s="17">
        <v>44393</v>
      </c>
      <c r="E384" s="17"/>
      <c r="F384" s="17"/>
      <c r="G384" s="17"/>
      <c r="H384" s="17"/>
      <c r="I384" s="18"/>
      <c r="J384" s="18"/>
      <c r="K384" s="27" t="s">
        <v>1519</v>
      </c>
      <c r="L384" s="8" t="s">
        <v>1933</v>
      </c>
    </row>
    <row r="385" spans="1:12" ht="188.5" x14ac:dyDescent="0.35">
      <c r="A385" s="3" t="s">
        <v>382</v>
      </c>
      <c r="B385" s="6" t="str">
        <f t="shared" si="6"/>
        <v>AEP</v>
      </c>
      <c r="C385" s="6" t="s">
        <v>929</v>
      </c>
      <c r="D385" s="19">
        <v>44393</v>
      </c>
      <c r="E385" s="19"/>
      <c r="F385" s="19"/>
      <c r="G385" s="19"/>
      <c r="H385" s="19"/>
      <c r="I385" s="20"/>
      <c r="J385" s="20"/>
      <c r="K385" s="28" t="s">
        <v>1520</v>
      </c>
      <c r="L385" s="47" t="s">
        <v>1934</v>
      </c>
    </row>
    <row r="386" spans="1:12" ht="409.5" x14ac:dyDescent="0.35">
      <c r="A386" s="3" t="s">
        <v>383</v>
      </c>
      <c r="B386" s="4" t="str">
        <f t="shared" si="6"/>
        <v>AEP</v>
      </c>
      <c r="C386" s="4" t="s">
        <v>929</v>
      </c>
      <c r="D386" s="17">
        <v>44484</v>
      </c>
      <c r="E386" s="17"/>
      <c r="F386" s="17"/>
      <c r="G386" s="17"/>
      <c r="H386" s="17"/>
      <c r="I386" s="18"/>
      <c r="J386" s="18"/>
      <c r="K386" s="27" t="str">
        <f>IFERROR(VLOOKUP([1]!NeedsData[[#This Row],[Need Number]],[1]!Database[#Data],K$1,FALSE),"")</f>
        <v/>
      </c>
      <c r="L386" s="8" t="s">
        <v>1935</v>
      </c>
    </row>
    <row r="387" spans="1:12" ht="174" x14ac:dyDescent="0.35">
      <c r="A387" s="3" t="s">
        <v>384</v>
      </c>
      <c r="B387" s="6" t="str">
        <f t="shared" si="6"/>
        <v>AMPT</v>
      </c>
      <c r="C387" s="6" t="s">
        <v>929</v>
      </c>
      <c r="D387" s="19">
        <v>44337</v>
      </c>
      <c r="E387" s="19"/>
      <c r="F387" s="19"/>
      <c r="G387" s="19"/>
      <c r="H387" s="19"/>
      <c r="I387" s="20"/>
      <c r="J387" s="20"/>
      <c r="K387" s="28" t="s">
        <v>1521</v>
      </c>
      <c r="L387" s="47" t="s">
        <v>1936</v>
      </c>
    </row>
    <row r="388" spans="1:12" ht="174" x14ac:dyDescent="0.35">
      <c r="A388" s="3" t="s">
        <v>385</v>
      </c>
      <c r="B388" s="4" t="str">
        <f t="shared" si="6"/>
        <v>AMPT</v>
      </c>
      <c r="C388" s="4" t="s">
        <v>929</v>
      </c>
      <c r="D388" s="17">
        <v>44393</v>
      </c>
      <c r="E388" s="17"/>
      <c r="F388" s="17"/>
      <c r="G388" s="17"/>
      <c r="H388" s="17"/>
      <c r="I388" s="18"/>
      <c r="J388" s="18"/>
      <c r="K388" s="27" t="s">
        <v>1522</v>
      </c>
      <c r="L388" s="8" t="s">
        <v>1937</v>
      </c>
    </row>
    <row r="389" spans="1:12" x14ac:dyDescent="0.35">
      <c r="A389" s="3" t="s">
        <v>386</v>
      </c>
      <c r="B389" s="6" t="str">
        <f t="shared" si="6"/>
        <v>APS</v>
      </c>
      <c r="C389" s="6" t="s">
        <v>929</v>
      </c>
      <c r="D389" s="19" t="s">
        <v>938</v>
      </c>
      <c r="E389" s="19"/>
      <c r="F389" s="19"/>
      <c r="G389" s="19"/>
      <c r="H389" s="19"/>
      <c r="I389" s="20"/>
      <c r="J389" s="20"/>
      <c r="K389" s="28" t="str">
        <f>IFERROR(VLOOKUP([1]!NeedsData[[#This Row],[Need Number]],[1]!Database[#Data],K$1,FALSE),"")</f>
        <v/>
      </c>
      <c r="L389" s="48" t="str">
        <f>IFERROR(VLOOKUP([1]!NeedsData[[#This Row],[Need Number]],[1]!Database[#Data],L$1,FALSE),"")</f>
        <v/>
      </c>
    </row>
    <row r="390" spans="1:12" x14ac:dyDescent="0.35">
      <c r="A390" s="3" t="s">
        <v>387</v>
      </c>
      <c r="B390" s="4" t="str">
        <f t="shared" si="6"/>
        <v>APS</v>
      </c>
      <c r="C390" s="4" t="s">
        <v>929</v>
      </c>
      <c r="D390" s="17" t="s">
        <v>938</v>
      </c>
      <c r="E390" s="17"/>
      <c r="F390" s="17"/>
      <c r="G390" s="17"/>
      <c r="H390" s="17"/>
      <c r="I390" s="18"/>
      <c r="J390" s="18"/>
      <c r="K390" s="27" t="str">
        <f>IFERROR(VLOOKUP([1]!NeedsData[[#This Row],[Need Number]],[1]!Database[#Data],K$1,FALSE),"")</f>
        <v/>
      </c>
      <c r="L390" s="36" t="str">
        <f>IFERROR(VLOOKUP([1]!NeedsData[[#This Row],[Need Number]],[1]!Database[#Data],L$1,FALSE),"")</f>
        <v/>
      </c>
    </row>
    <row r="391" spans="1:12" x14ac:dyDescent="0.35">
      <c r="A391" s="3" t="s">
        <v>388</v>
      </c>
      <c r="B391" s="6" t="str">
        <f t="shared" si="6"/>
        <v>APS</v>
      </c>
      <c r="C391" s="6" t="s">
        <v>929</v>
      </c>
      <c r="D391" s="19" t="s">
        <v>938</v>
      </c>
      <c r="E391" s="19"/>
      <c r="F391" s="19"/>
      <c r="G391" s="19"/>
      <c r="H391" s="19"/>
      <c r="I391" s="20"/>
      <c r="J391" s="20"/>
      <c r="K391" s="28" t="str">
        <f>IFERROR(VLOOKUP([1]!NeedsData[[#This Row],[Need Number]],[1]!Database[#Data],K$1,FALSE),"")</f>
        <v/>
      </c>
      <c r="L391" s="48" t="str">
        <f>IFERROR(VLOOKUP([1]!NeedsData[[#This Row],[Need Number]],[1]!Database[#Data],L$1,FALSE),"")</f>
        <v/>
      </c>
    </row>
    <row r="392" spans="1:12" x14ac:dyDescent="0.35">
      <c r="A392" s="3" t="s">
        <v>389</v>
      </c>
      <c r="B392" s="4" t="str">
        <f t="shared" si="6"/>
        <v>APS</v>
      </c>
      <c r="C392" s="4" t="s">
        <v>929</v>
      </c>
      <c r="D392" s="17" t="s">
        <v>938</v>
      </c>
      <c r="E392" s="17"/>
      <c r="F392" s="17"/>
      <c r="G392" s="17"/>
      <c r="H392" s="17"/>
      <c r="I392" s="18"/>
      <c r="J392" s="18"/>
      <c r="K392" s="27" t="str">
        <f>IFERROR(VLOOKUP([1]!NeedsData[[#This Row],[Need Number]],[1]!Database[#Data],K$1,FALSE),"")</f>
        <v/>
      </c>
      <c r="L392" s="36" t="str">
        <f>IFERROR(VLOOKUP([1]!NeedsData[[#This Row],[Need Number]],[1]!Database[#Data],L$1,FALSE),"")</f>
        <v/>
      </c>
    </row>
    <row r="393" spans="1:12" x14ac:dyDescent="0.35">
      <c r="A393" s="3" t="s">
        <v>390</v>
      </c>
      <c r="B393" s="6" t="str">
        <f t="shared" si="6"/>
        <v>APS</v>
      </c>
      <c r="C393" s="6" t="s">
        <v>929</v>
      </c>
      <c r="D393" s="19">
        <v>43644</v>
      </c>
      <c r="E393" s="19">
        <v>43817</v>
      </c>
      <c r="F393" s="19">
        <v>43880</v>
      </c>
      <c r="G393" s="19" t="s">
        <v>1108</v>
      </c>
      <c r="H393" s="19"/>
      <c r="I393" s="20"/>
      <c r="J393" s="20">
        <v>43966</v>
      </c>
      <c r="K393" s="28" t="str">
        <f>IFERROR(VLOOKUP([1]!NeedsData[[#This Row],[Need Number]],[1]!Database[#Data],K$1,FALSE),"")</f>
        <v/>
      </c>
      <c r="L393" s="48" t="str">
        <f>IFERROR(VLOOKUP([1]!NeedsData[[#This Row],[Need Number]],[1]!Database[#Data],L$1,FALSE),"")</f>
        <v/>
      </c>
    </row>
    <row r="394" spans="1:12" x14ac:dyDescent="0.35">
      <c r="A394" s="3" t="s">
        <v>391</v>
      </c>
      <c r="B394" s="4" t="str">
        <f t="shared" si="6"/>
        <v>APS</v>
      </c>
      <c r="C394" s="4" t="s">
        <v>929</v>
      </c>
      <c r="D394" s="17">
        <v>43657</v>
      </c>
      <c r="E394" s="17">
        <v>43685</v>
      </c>
      <c r="F394" s="17">
        <v>43880</v>
      </c>
      <c r="G394" s="17" t="s">
        <v>1109</v>
      </c>
      <c r="H394" s="17"/>
      <c r="I394" s="18"/>
      <c r="J394" s="18">
        <v>43966</v>
      </c>
      <c r="K394" s="27" t="str">
        <f>IFERROR(VLOOKUP([1]!NeedsData[[#This Row],[Need Number]],[1]!Database[#Data],K$1,FALSE),"")</f>
        <v/>
      </c>
      <c r="L394" s="36" t="str">
        <f>IFERROR(VLOOKUP([1]!NeedsData[[#This Row],[Need Number]],[1]!Database[#Data],L$1,FALSE),"")</f>
        <v/>
      </c>
    </row>
    <row r="395" spans="1:12" x14ac:dyDescent="0.35">
      <c r="A395" s="3" t="s">
        <v>392</v>
      </c>
      <c r="B395" s="6" t="str">
        <f t="shared" si="6"/>
        <v>APS</v>
      </c>
      <c r="C395" s="6" t="s">
        <v>929</v>
      </c>
      <c r="D395" s="19">
        <v>43657</v>
      </c>
      <c r="E395" s="19">
        <v>43685</v>
      </c>
      <c r="F395" s="19">
        <v>43880</v>
      </c>
      <c r="G395" s="19" t="s">
        <v>1110</v>
      </c>
      <c r="H395" s="19"/>
      <c r="I395" s="20"/>
      <c r="J395" s="20">
        <v>43966</v>
      </c>
      <c r="K395" s="28" t="str">
        <f>IFERROR(VLOOKUP([1]!NeedsData[[#This Row],[Need Number]],[1]!Database[#Data],K$1,FALSE),"")</f>
        <v/>
      </c>
      <c r="L395" s="48" t="str">
        <f>IFERROR(VLOOKUP([1]!NeedsData[[#This Row],[Need Number]],[1]!Database[#Data],L$1,FALSE),"")</f>
        <v/>
      </c>
    </row>
    <row r="396" spans="1:12" ht="72.5" x14ac:dyDescent="0.35">
      <c r="A396" s="3" t="s">
        <v>393</v>
      </c>
      <c r="B396" s="4" t="str">
        <f t="shared" si="6"/>
        <v>APS</v>
      </c>
      <c r="C396" s="4" t="s">
        <v>929</v>
      </c>
      <c r="D396" s="17">
        <v>43941</v>
      </c>
      <c r="E396" s="17">
        <v>43973</v>
      </c>
      <c r="F396" s="17">
        <v>44109</v>
      </c>
      <c r="G396" s="17" t="s">
        <v>1111</v>
      </c>
      <c r="H396" s="17"/>
      <c r="I396" s="17"/>
      <c r="J396" s="17">
        <v>44109</v>
      </c>
      <c r="K396" s="27" t="str">
        <f>IFERROR(VLOOKUP([1]!NeedsData[[#This Row],[Need Number]],[1]!Database[#Data],K$1,FALSE),"")</f>
        <v/>
      </c>
      <c r="L396" s="36" t="s">
        <v>1938</v>
      </c>
    </row>
    <row r="397" spans="1:12" x14ac:dyDescent="0.35">
      <c r="A397" s="3" t="s">
        <v>394</v>
      </c>
      <c r="B397" s="6" t="str">
        <f t="shared" si="6"/>
        <v>APS</v>
      </c>
      <c r="C397" s="6" t="s">
        <v>929</v>
      </c>
      <c r="D397" s="19" t="s">
        <v>938</v>
      </c>
      <c r="E397" s="19"/>
      <c r="F397" s="19"/>
      <c r="G397" s="19"/>
      <c r="H397" s="19"/>
      <c r="I397" s="20"/>
      <c r="J397" s="20"/>
      <c r="K397" s="28" t="str">
        <f>IFERROR(VLOOKUP([1]!NeedsData[[#This Row],[Need Number]],[1]!Database[#Data],K$1,FALSE),"")</f>
        <v/>
      </c>
      <c r="L397" s="48" t="str">
        <f>IFERROR(VLOOKUP([1]!NeedsData[[#This Row],[Need Number]],[1]!Database[#Data],L$1,FALSE),"")</f>
        <v/>
      </c>
    </row>
    <row r="398" spans="1:12" x14ac:dyDescent="0.35">
      <c r="A398" s="3" t="s">
        <v>395</v>
      </c>
      <c r="B398" s="4" t="str">
        <f t="shared" si="6"/>
        <v>APS</v>
      </c>
      <c r="C398" s="4" t="s">
        <v>929</v>
      </c>
      <c r="D398" s="17">
        <v>43817</v>
      </c>
      <c r="E398" s="17">
        <v>43909</v>
      </c>
      <c r="F398" s="17">
        <v>43966</v>
      </c>
      <c r="G398" s="17" t="s">
        <v>1112</v>
      </c>
      <c r="H398" s="17"/>
      <c r="I398" s="18"/>
      <c r="J398" s="18">
        <v>43966</v>
      </c>
      <c r="K398" s="27" t="str">
        <f>IFERROR(VLOOKUP([1]!NeedsData[[#This Row],[Need Number]],[1]!Database[#Data],K$1,FALSE),"")</f>
        <v/>
      </c>
      <c r="L398" s="45" t="str">
        <f>IFERROR(VLOOKUP([1]!NeedsData[[#This Row],[Need Number]],[1]!Database[#Data],L$1,FALSE),"")</f>
        <v/>
      </c>
    </row>
    <row r="399" spans="1:12" x14ac:dyDescent="0.35">
      <c r="A399" s="3" t="s">
        <v>396</v>
      </c>
      <c r="B399" s="6" t="str">
        <f t="shared" si="6"/>
        <v>APS</v>
      </c>
      <c r="C399" s="6" t="s">
        <v>929</v>
      </c>
      <c r="D399" s="19">
        <v>43817</v>
      </c>
      <c r="E399" s="19">
        <v>44274</v>
      </c>
      <c r="F399" s="19"/>
      <c r="G399" s="19"/>
      <c r="H399" s="19"/>
      <c r="I399" s="20"/>
      <c r="J399" s="20"/>
      <c r="K399" s="28" t="str">
        <f>IFERROR(VLOOKUP([1]!NeedsData[[#This Row],[Need Number]],[1]!Database[#Data],K$1,FALSE),"")</f>
        <v/>
      </c>
      <c r="L399" s="46" t="str">
        <f>IFERROR(VLOOKUP([1]!NeedsData[[#This Row],[Need Number]],[1]!Database[#Data],L$1,FALSE),"")</f>
        <v/>
      </c>
    </row>
    <row r="400" spans="1:12" ht="409.5" x14ac:dyDescent="0.35">
      <c r="A400" s="3" t="s">
        <v>397</v>
      </c>
      <c r="B400" s="4" t="str">
        <f t="shared" si="6"/>
        <v>APS</v>
      </c>
      <c r="C400" s="4" t="s">
        <v>929</v>
      </c>
      <c r="D400" s="17">
        <v>43941</v>
      </c>
      <c r="E400" s="17">
        <v>44244</v>
      </c>
      <c r="F400" s="17"/>
      <c r="G400" s="17"/>
      <c r="H400" s="17"/>
      <c r="I400" s="18"/>
      <c r="J400" s="18"/>
      <c r="K400" s="27" t="s">
        <v>1523</v>
      </c>
      <c r="L400" s="45" t="s">
        <v>1939</v>
      </c>
    </row>
    <row r="401" spans="1:12" ht="377" x14ac:dyDescent="0.35">
      <c r="A401" s="3" t="s">
        <v>398</v>
      </c>
      <c r="B401" s="6" t="str">
        <f t="shared" si="6"/>
        <v>APS</v>
      </c>
      <c r="C401" s="6" t="s">
        <v>929</v>
      </c>
      <c r="D401" s="19">
        <v>43942</v>
      </c>
      <c r="E401" s="19">
        <v>44029</v>
      </c>
      <c r="F401" s="19">
        <v>44109</v>
      </c>
      <c r="G401" s="19" t="s">
        <v>1113</v>
      </c>
      <c r="H401" s="19"/>
      <c r="I401" s="19"/>
      <c r="J401" s="19">
        <v>44109</v>
      </c>
      <c r="K401" s="32" t="s">
        <v>1524</v>
      </c>
      <c r="L401" s="46" t="s">
        <v>1940</v>
      </c>
    </row>
    <row r="402" spans="1:12" ht="319" x14ac:dyDescent="0.35">
      <c r="A402" s="3" t="s">
        <v>399</v>
      </c>
      <c r="B402" s="4" t="str">
        <f t="shared" si="6"/>
        <v>APS</v>
      </c>
      <c r="C402" s="4" t="s">
        <v>929</v>
      </c>
      <c r="D402" s="17">
        <v>43943</v>
      </c>
      <c r="E402" s="17"/>
      <c r="F402" s="17"/>
      <c r="G402" s="17"/>
      <c r="H402" s="17"/>
      <c r="I402" s="18"/>
      <c r="J402" s="18"/>
      <c r="K402" s="33" t="s">
        <v>1525</v>
      </c>
      <c r="L402" s="45" t="s">
        <v>1941</v>
      </c>
    </row>
    <row r="403" spans="1:12" ht="58" x14ac:dyDescent="0.35">
      <c r="A403" s="3" t="s">
        <v>399</v>
      </c>
      <c r="B403" s="6" t="str">
        <f t="shared" si="6"/>
        <v>APS</v>
      </c>
      <c r="C403" s="6" t="s">
        <v>925</v>
      </c>
      <c r="D403" s="19">
        <v>43937</v>
      </c>
      <c r="E403" s="19"/>
      <c r="F403" s="19"/>
      <c r="G403" s="19"/>
      <c r="H403" s="19"/>
      <c r="I403" s="20"/>
      <c r="J403" s="20"/>
      <c r="K403" s="28" t="str">
        <f>IFERROR(VLOOKUP([3]!NeedsData[[#This Row],[Need Number]],[3]!Database[#Data],K$1,FALSE),"")</f>
        <v/>
      </c>
      <c r="L403" s="46" t="s">
        <v>1942</v>
      </c>
    </row>
    <row r="404" spans="1:12" ht="406" x14ac:dyDescent="0.35">
      <c r="A404" s="3" t="s">
        <v>400</v>
      </c>
      <c r="B404" s="4" t="str">
        <f t="shared" si="6"/>
        <v>APS</v>
      </c>
      <c r="C404" s="4" t="s">
        <v>929</v>
      </c>
      <c r="D404" s="17">
        <v>43973</v>
      </c>
      <c r="E404" s="17">
        <v>44029</v>
      </c>
      <c r="F404" s="17">
        <v>44109</v>
      </c>
      <c r="G404" s="17" t="s">
        <v>1114</v>
      </c>
      <c r="H404" s="17"/>
      <c r="I404" s="17"/>
      <c r="J404" s="17">
        <v>44109</v>
      </c>
      <c r="K404" s="27" t="s">
        <v>1526</v>
      </c>
      <c r="L404" s="45" t="s">
        <v>1943</v>
      </c>
    </row>
    <row r="405" spans="1:12" ht="391.5" x14ac:dyDescent="0.35">
      <c r="A405" s="3" t="s">
        <v>401</v>
      </c>
      <c r="B405" s="6" t="str">
        <f t="shared" si="6"/>
        <v>APS</v>
      </c>
      <c r="C405" s="6" t="s">
        <v>929</v>
      </c>
      <c r="D405" s="19">
        <v>43973</v>
      </c>
      <c r="E405" s="19">
        <v>44029</v>
      </c>
      <c r="F405" s="19">
        <v>44109</v>
      </c>
      <c r="G405" s="19" t="s">
        <v>1115</v>
      </c>
      <c r="H405" s="19"/>
      <c r="I405" s="19"/>
      <c r="J405" s="19">
        <v>44109</v>
      </c>
      <c r="K405" s="34" t="s">
        <v>1527</v>
      </c>
      <c r="L405" s="46" t="s">
        <v>1944</v>
      </c>
    </row>
    <row r="406" spans="1:12" ht="377" x14ac:dyDescent="0.35">
      <c r="A406" s="3" t="s">
        <v>402</v>
      </c>
      <c r="B406" s="4" t="str">
        <f t="shared" si="6"/>
        <v>APS</v>
      </c>
      <c r="C406" s="4" t="s">
        <v>929</v>
      </c>
      <c r="D406" s="17">
        <v>43973</v>
      </c>
      <c r="E406" s="17">
        <v>44029</v>
      </c>
      <c r="F406" s="17">
        <v>44109</v>
      </c>
      <c r="G406" s="17" t="s">
        <v>1116</v>
      </c>
      <c r="H406" s="17"/>
      <c r="I406" s="17"/>
      <c r="J406" s="17">
        <v>44109</v>
      </c>
      <c r="K406" s="35" t="s">
        <v>1528</v>
      </c>
      <c r="L406" s="45" t="s">
        <v>1945</v>
      </c>
    </row>
    <row r="407" spans="1:12" ht="377" x14ac:dyDescent="0.35">
      <c r="A407" s="3" t="s">
        <v>403</v>
      </c>
      <c r="B407" s="6" t="str">
        <f t="shared" si="6"/>
        <v>APS</v>
      </c>
      <c r="C407" s="6" t="s">
        <v>929</v>
      </c>
      <c r="D407" s="19">
        <v>43973</v>
      </c>
      <c r="E407" s="19"/>
      <c r="F407" s="19"/>
      <c r="G407" s="19"/>
      <c r="H407" s="19"/>
      <c r="I407" s="20"/>
      <c r="J407" s="20"/>
      <c r="K407" s="28" t="s">
        <v>1529</v>
      </c>
      <c r="L407" s="46" t="s">
        <v>1946</v>
      </c>
    </row>
    <row r="408" spans="1:12" ht="333.5" x14ac:dyDescent="0.35">
      <c r="A408" s="3" t="s">
        <v>404</v>
      </c>
      <c r="B408" s="4" t="str">
        <f t="shared" si="6"/>
        <v>APS</v>
      </c>
      <c r="C408" s="4" t="s">
        <v>929</v>
      </c>
      <c r="D408" s="17">
        <v>43973</v>
      </c>
      <c r="E408" s="17">
        <v>44029</v>
      </c>
      <c r="F408" s="17">
        <v>44109</v>
      </c>
      <c r="G408" s="17" t="s">
        <v>1117</v>
      </c>
      <c r="H408" s="17"/>
      <c r="I408" s="17"/>
      <c r="J408" s="17">
        <v>44109</v>
      </c>
      <c r="K408" s="35" t="s">
        <v>1530</v>
      </c>
      <c r="L408" s="45" t="s">
        <v>1947</v>
      </c>
    </row>
    <row r="409" spans="1:12" ht="409.5" x14ac:dyDescent="0.35">
      <c r="A409" s="3" t="s">
        <v>405</v>
      </c>
      <c r="B409" s="6" t="str">
        <f t="shared" si="6"/>
        <v>APS</v>
      </c>
      <c r="C409" s="6" t="s">
        <v>929</v>
      </c>
      <c r="D409" s="19">
        <v>43973</v>
      </c>
      <c r="E409" s="19">
        <v>44274</v>
      </c>
      <c r="F409" s="19"/>
      <c r="G409" s="19"/>
      <c r="H409" s="19"/>
      <c r="I409" s="20"/>
      <c r="J409" s="20"/>
      <c r="K409" s="28" t="s">
        <v>1531</v>
      </c>
      <c r="L409" s="46" t="s">
        <v>1948</v>
      </c>
    </row>
    <row r="410" spans="1:12" ht="72.5" x14ac:dyDescent="0.35">
      <c r="A410" s="3" t="s">
        <v>406</v>
      </c>
      <c r="B410" s="4" t="str">
        <f t="shared" si="6"/>
        <v>APS</v>
      </c>
      <c r="C410" s="4" t="s">
        <v>929</v>
      </c>
      <c r="D410" s="17">
        <v>43973</v>
      </c>
      <c r="E410" s="17">
        <v>44029</v>
      </c>
      <c r="F410" s="17">
        <v>44109</v>
      </c>
      <c r="G410" s="17" t="s">
        <v>1118</v>
      </c>
      <c r="H410" s="17"/>
      <c r="I410" s="17"/>
      <c r="J410" s="17">
        <v>44109</v>
      </c>
      <c r="K410" s="27" t="s">
        <v>1532</v>
      </c>
      <c r="L410" s="45" t="s">
        <v>1949</v>
      </c>
    </row>
    <row r="411" spans="1:12" ht="333.5" x14ac:dyDescent="0.35">
      <c r="A411" s="3" t="s">
        <v>407</v>
      </c>
      <c r="B411" s="6" t="str">
        <f t="shared" si="6"/>
        <v>APS</v>
      </c>
      <c r="C411" s="6" t="s">
        <v>929</v>
      </c>
      <c r="D411" s="19">
        <v>43973</v>
      </c>
      <c r="E411" s="19">
        <v>44110</v>
      </c>
      <c r="F411" s="19">
        <v>44146</v>
      </c>
      <c r="G411" s="19" t="s">
        <v>1119</v>
      </c>
      <c r="H411" s="19"/>
      <c r="I411" s="19"/>
      <c r="J411" s="19">
        <v>44146</v>
      </c>
      <c r="K411" s="28" t="s">
        <v>1533</v>
      </c>
      <c r="L411" s="46" t="s">
        <v>1950</v>
      </c>
    </row>
    <row r="412" spans="1:12" ht="116" x14ac:dyDescent="0.35">
      <c r="A412" s="3" t="s">
        <v>408</v>
      </c>
      <c r="B412" s="4" t="s">
        <v>409</v>
      </c>
      <c r="C412" s="4" t="s">
        <v>929</v>
      </c>
      <c r="D412" s="17">
        <v>44244</v>
      </c>
      <c r="E412" s="17"/>
      <c r="F412" s="17"/>
      <c r="G412" s="17"/>
      <c r="H412" s="17"/>
      <c r="I412" s="18"/>
      <c r="J412" s="18"/>
      <c r="K412" s="27" t="s">
        <v>1534</v>
      </c>
      <c r="L412" s="36" t="s">
        <v>1951</v>
      </c>
    </row>
    <row r="413" spans="1:12" ht="58" x14ac:dyDescent="0.35">
      <c r="A413" s="3" t="s">
        <v>410</v>
      </c>
      <c r="B413" s="6" t="str">
        <f t="shared" ref="B413:B476" si="7">IF(A413&lt;&gt;"",LEFT(A413,SEARCH("-",A413)-1),"")</f>
        <v>APS</v>
      </c>
      <c r="C413" s="6" t="s">
        <v>929</v>
      </c>
      <c r="D413" s="19">
        <v>44274</v>
      </c>
      <c r="E413" s="19"/>
      <c r="F413" s="19"/>
      <c r="G413" s="19"/>
      <c r="H413" s="19"/>
      <c r="I413" s="20"/>
      <c r="J413" s="20"/>
      <c r="K413" s="6" t="s">
        <v>1535</v>
      </c>
      <c r="L413" s="47" t="s">
        <v>1952</v>
      </c>
    </row>
    <row r="414" spans="1:12" ht="319" x14ac:dyDescent="0.35">
      <c r="A414" s="3" t="s">
        <v>411</v>
      </c>
      <c r="B414" s="4" t="str">
        <f t="shared" si="7"/>
        <v>AEP</v>
      </c>
      <c r="C414" s="4" t="s">
        <v>929</v>
      </c>
      <c r="D414" s="17">
        <v>44302</v>
      </c>
      <c r="E414" s="17">
        <v>44393</v>
      </c>
      <c r="F414" s="17">
        <v>44441</v>
      </c>
      <c r="G414" s="17" t="s">
        <v>1120</v>
      </c>
      <c r="H414" s="17"/>
      <c r="I414" s="18"/>
      <c r="J414" s="18">
        <v>44440</v>
      </c>
      <c r="K414" s="27" t="str">
        <f>IFERROR(VLOOKUP([1]!NeedsData[[#This Row],[Need Number]],[1]!Database[#Data],K$1,FALSE),"")</f>
        <v/>
      </c>
      <c r="L414" s="8" t="s">
        <v>1953</v>
      </c>
    </row>
    <row r="415" spans="1:12" ht="362.5" x14ac:dyDescent="0.35">
      <c r="A415" s="3" t="s">
        <v>412</v>
      </c>
      <c r="B415" s="6" t="str">
        <f t="shared" si="7"/>
        <v>APS</v>
      </c>
      <c r="C415" s="6" t="s">
        <v>929</v>
      </c>
      <c r="D415" s="19">
        <v>44362</v>
      </c>
      <c r="E415" s="19"/>
      <c r="F415" s="19"/>
      <c r="G415" s="19"/>
      <c r="H415" s="19"/>
      <c r="I415" s="20"/>
      <c r="J415" s="20"/>
      <c r="K415" s="28" t="s">
        <v>1536</v>
      </c>
      <c r="L415" s="47" t="s">
        <v>1954</v>
      </c>
    </row>
    <row r="416" spans="1:12" ht="246.5" x14ac:dyDescent="0.35">
      <c r="A416" s="3" t="s">
        <v>413</v>
      </c>
      <c r="B416" s="4" t="str">
        <f t="shared" si="7"/>
        <v>APS</v>
      </c>
      <c r="C416" s="4" t="s">
        <v>929</v>
      </c>
      <c r="D416" s="17">
        <v>44362</v>
      </c>
      <c r="E416" s="17"/>
      <c r="F416" s="17"/>
      <c r="G416" s="17"/>
      <c r="H416" s="17"/>
      <c r="I416" s="18"/>
      <c r="J416" s="18"/>
      <c r="K416" s="27" t="s">
        <v>1536</v>
      </c>
      <c r="L416" s="8" t="s">
        <v>1955</v>
      </c>
    </row>
    <row r="417" spans="1:12" ht="333.5" x14ac:dyDescent="0.35">
      <c r="A417" s="3" t="s">
        <v>414</v>
      </c>
      <c r="B417" s="6" t="str">
        <f t="shared" si="7"/>
        <v>APS</v>
      </c>
      <c r="C417" s="6" t="s">
        <v>929</v>
      </c>
      <c r="D417" s="19">
        <v>44424</v>
      </c>
      <c r="E417" s="19"/>
      <c r="F417" s="19"/>
      <c r="G417" s="19"/>
      <c r="H417" s="19"/>
      <c r="I417" s="20"/>
      <c r="J417" s="20"/>
      <c r="K417" s="28" t="s">
        <v>1537</v>
      </c>
      <c r="L417" s="47" t="s">
        <v>1956</v>
      </c>
    </row>
    <row r="418" spans="1:12" ht="319" x14ac:dyDescent="0.35">
      <c r="A418" s="3" t="s">
        <v>415</v>
      </c>
      <c r="B418" s="4" t="str">
        <f t="shared" si="7"/>
        <v>APS</v>
      </c>
      <c r="C418" s="4" t="s">
        <v>929</v>
      </c>
      <c r="D418" s="17">
        <v>44424</v>
      </c>
      <c r="E418" s="17"/>
      <c r="F418" s="17"/>
      <c r="G418" s="17"/>
      <c r="H418" s="17"/>
      <c r="I418" s="18"/>
      <c r="J418" s="18"/>
      <c r="K418" s="27" t="s">
        <v>1538</v>
      </c>
      <c r="L418" s="8" t="s">
        <v>1957</v>
      </c>
    </row>
    <row r="419" spans="1:12" ht="319" x14ac:dyDescent="0.35">
      <c r="A419" s="3" t="s">
        <v>416</v>
      </c>
      <c r="B419" s="6" t="str">
        <f t="shared" si="7"/>
        <v>APS</v>
      </c>
      <c r="C419" s="6" t="s">
        <v>929</v>
      </c>
      <c r="D419" s="19">
        <v>44424</v>
      </c>
      <c r="E419" s="19"/>
      <c r="F419" s="19"/>
      <c r="G419" s="19"/>
      <c r="H419" s="19"/>
      <c r="I419" s="20"/>
      <c r="J419" s="20"/>
      <c r="K419" s="28" t="s">
        <v>1539</v>
      </c>
      <c r="L419" s="47" t="s">
        <v>1958</v>
      </c>
    </row>
    <row r="420" spans="1:12" ht="319" x14ac:dyDescent="0.35">
      <c r="A420" s="3" t="s">
        <v>417</v>
      </c>
      <c r="B420" s="4" t="str">
        <f t="shared" si="7"/>
        <v>APS</v>
      </c>
      <c r="C420" s="4" t="s">
        <v>929</v>
      </c>
      <c r="D420" s="17">
        <v>44424</v>
      </c>
      <c r="E420" s="17"/>
      <c r="F420" s="17"/>
      <c r="G420" s="17"/>
      <c r="H420" s="17"/>
      <c r="I420" s="18"/>
      <c r="J420" s="18"/>
      <c r="K420" s="27" t="s">
        <v>1540</v>
      </c>
      <c r="L420" s="8" t="s">
        <v>1959</v>
      </c>
    </row>
    <row r="421" spans="1:12" ht="87" x14ac:dyDescent="0.35">
      <c r="A421" s="3" t="s">
        <v>418</v>
      </c>
      <c r="B421" s="6" t="str">
        <f t="shared" si="7"/>
        <v>APS</v>
      </c>
      <c r="C421" s="6" t="s">
        <v>929</v>
      </c>
      <c r="D421" s="19">
        <v>44362</v>
      </c>
      <c r="E421" s="19"/>
      <c r="F421" s="19"/>
      <c r="G421" s="19"/>
      <c r="H421" s="19"/>
      <c r="I421" s="20"/>
      <c r="J421" s="20"/>
      <c r="K421" s="28" t="s">
        <v>1541</v>
      </c>
      <c r="L421" s="47" t="s">
        <v>1960</v>
      </c>
    </row>
    <row r="422" spans="1:12" ht="130.5" x14ac:dyDescent="0.35">
      <c r="A422" s="3" t="s">
        <v>419</v>
      </c>
      <c r="B422" s="4" t="str">
        <f t="shared" si="7"/>
        <v>APS</v>
      </c>
      <c r="C422" s="4" t="s">
        <v>929</v>
      </c>
      <c r="D422" s="17">
        <v>44424</v>
      </c>
      <c r="E422" s="17"/>
      <c r="F422" s="17"/>
      <c r="G422" s="17"/>
      <c r="H422" s="17"/>
      <c r="I422" s="18"/>
      <c r="J422" s="18"/>
      <c r="K422" s="27" t="s">
        <v>1542</v>
      </c>
      <c r="L422" s="8" t="s">
        <v>1961</v>
      </c>
    </row>
    <row r="423" spans="1:12" x14ac:dyDescent="0.35">
      <c r="A423" s="3" t="s">
        <v>420</v>
      </c>
      <c r="B423" s="6" t="str">
        <f t="shared" si="7"/>
        <v>ATSI</v>
      </c>
      <c r="C423" s="6" t="s">
        <v>929</v>
      </c>
      <c r="D423" s="19">
        <v>43371</v>
      </c>
      <c r="E423" s="19">
        <v>44155</v>
      </c>
      <c r="F423" s="19"/>
      <c r="G423" s="19" t="s">
        <v>1121</v>
      </c>
      <c r="H423" s="19"/>
      <c r="I423" s="20"/>
      <c r="J423" s="20"/>
      <c r="K423" s="31" t="s">
        <v>1543</v>
      </c>
      <c r="L423" s="46" t="str">
        <f>IFERROR(VLOOKUP([1]!NeedsData[[#This Row],[Need Number]],[1]!Database[#Data],L$1,FALSE),"")</f>
        <v/>
      </c>
    </row>
    <row r="424" spans="1:12" x14ac:dyDescent="0.35">
      <c r="A424" s="3" t="s">
        <v>421</v>
      </c>
      <c r="B424" s="4" t="str">
        <f t="shared" si="7"/>
        <v>ATSI</v>
      </c>
      <c r="C424" s="4" t="s">
        <v>929</v>
      </c>
      <c r="D424" s="17">
        <v>43371</v>
      </c>
      <c r="E424" s="17">
        <v>43399</v>
      </c>
      <c r="F424" s="17">
        <v>43908</v>
      </c>
      <c r="G424" s="17" t="s">
        <v>1122</v>
      </c>
      <c r="H424" s="17"/>
      <c r="I424" s="18"/>
      <c r="J424" s="18">
        <v>43966</v>
      </c>
      <c r="K424" s="27" t="str">
        <f>IFERROR(VLOOKUP([1]!NeedsData[[#This Row],[Need Number]],[1]!Database[#Data],K$1,FALSE),"")</f>
        <v/>
      </c>
      <c r="L424" s="36" t="str">
        <f>IFERROR(VLOOKUP([1]!NeedsData[[#This Row],[Need Number]],[1]!Database[#Data],L$1,FALSE),"")</f>
        <v/>
      </c>
    </row>
    <row r="425" spans="1:12" x14ac:dyDescent="0.35">
      <c r="A425" s="3" t="s">
        <v>422</v>
      </c>
      <c r="B425" s="6" t="str">
        <f t="shared" si="7"/>
        <v>ATSI</v>
      </c>
      <c r="C425" s="6" t="s">
        <v>929</v>
      </c>
      <c r="D425" s="19">
        <v>43433</v>
      </c>
      <c r="E425" s="19">
        <v>43516</v>
      </c>
      <c r="F425" s="19">
        <v>43908</v>
      </c>
      <c r="G425" s="19" t="s">
        <v>1123</v>
      </c>
      <c r="H425" s="19"/>
      <c r="I425" s="20"/>
      <c r="J425" s="20">
        <v>43966</v>
      </c>
      <c r="K425" s="28" t="str">
        <f>IFERROR(VLOOKUP([1]!NeedsData[[#This Row],[Need Number]],[1]!Database[#Data],K$1,FALSE),"")</f>
        <v/>
      </c>
      <c r="L425" s="48" t="str">
        <f>IFERROR(VLOOKUP([1]!NeedsData[[#This Row],[Need Number]],[1]!Database[#Data],L$1,FALSE),"")</f>
        <v/>
      </c>
    </row>
    <row r="426" spans="1:12" x14ac:dyDescent="0.35">
      <c r="A426" s="3" t="s">
        <v>423</v>
      </c>
      <c r="B426" s="4" t="str">
        <f t="shared" si="7"/>
        <v>ATSI</v>
      </c>
      <c r="C426" s="4" t="s">
        <v>929</v>
      </c>
      <c r="D426" s="17">
        <v>43433</v>
      </c>
      <c r="E426" s="17">
        <v>43516</v>
      </c>
      <c r="F426" s="17"/>
      <c r="G426" s="17" t="s">
        <v>1124</v>
      </c>
      <c r="H426" s="17"/>
      <c r="I426" s="18"/>
      <c r="J426" s="18"/>
      <c r="K426" s="27" t="str">
        <f>IFERROR(VLOOKUP([1]!NeedsData[[#This Row],[Need Number]],[1]!Database[#Data],K$1,FALSE),"")</f>
        <v/>
      </c>
      <c r="L426" s="36" t="str">
        <f>IFERROR(VLOOKUP([1]!NeedsData[[#This Row],[Need Number]],[1]!Database[#Data],L$1,FALSE),"")</f>
        <v/>
      </c>
    </row>
    <row r="427" spans="1:12" x14ac:dyDescent="0.35">
      <c r="A427" s="3" t="s">
        <v>424</v>
      </c>
      <c r="B427" s="6" t="str">
        <f t="shared" si="7"/>
        <v>ATSI</v>
      </c>
      <c r="C427" s="6" t="s">
        <v>929</v>
      </c>
      <c r="D427" s="19">
        <v>43476</v>
      </c>
      <c r="E427" s="19">
        <v>43549</v>
      </c>
      <c r="F427" s="19"/>
      <c r="G427" s="6" t="s">
        <v>1125</v>
      </c>
      <c r="H427" s="19"/>
      <c r="I427" s="20"/>
      <c r="J427" s="20"/>
      <c r="K427" s="28" t="str">
        <f>IFERROR(VLOOKUP([1]!NeedsData[[#This Row],[Need Number]],[1]!Database[#Data],K$1,FALSE),"")</f>
        <v/>
      </c>
      <c r="L427" s="48" t="str">
        <f>IFERROR(VLOOKUP([1]!NeedsData[[#This Row],[Need Number]],[1]!Database[#Data],L$1,FALSE),"")</f>
        <v/>
      </c>
    </row>
    <row r="428" spans="1:12" x14ac:dyDescent="0.35">
      <c r="A428" s="3" t="s">
        <v>425</v>
      </c>
      <c r="B428" s="4" t="str">
        <f t="shared" si="7"/>
        <v>ATSI</v>
      </c>
      <c r="C428" s="4" t="s">
        <v>929</v>
      </c>
      <c r="D428" s="17">
        <v>43476</v>
      </c>
      <c r="E428" s="17">
        <v>43791</v>
      </c>
      <c r="F428" s="17">
        <v>44370</v>
      </c>
      <c r="G428" s="17" t="s">
        <v>1126</v>
      </c>
      <c r="H428" s="17"/>
      <c r="I428" s="18"/>
      <c r="J428" s="18"/>
      <c r="K428" s="27" t="str">
        <f>IFERROR(VLOOKUP([1]!NeedsData[[#This Row],[Need Number]],[1]!Database[#Data],K$1,FALSE),"")</f>
        <v/>
      </c>
      <c r="L428" s="36" t="str">
        <f>IFERROR(VLOOKUP([1]!NeedsData[[#This Row],[Need Number]],[1]!Database[#Data],L$1,FALSE),"")</f>
        <v/>
      </c>
    </row>
    <row r="429" spans="1:12" x14ac:dyDescent="0.35">
      <c r="A429" s="3" t="s">
        <v>426</v>
      </c>
      <c r="B429" s="6" t="str">
        <f t="shared" si="7"/>
        <v>ATSI</v>
      </c>
      <c r="C429" s="6" t="s">
        <v>929</v>
      </c>
      <c r="D429" s="19">
        <v>43476</v>
      </c>
      <c r="E429" s="19">
        <v>43549</v>
      </c>
      <c r="F429" s="19">
        <v>44014</v>
      </c>
      <c r="G429" s="19" t="s">
        <v>1127</v>
      </c>
      <c r="H429" s="19"/>
      <c r="I429" s="19"/>
      <c r="J429" s="19">
        <v>44014</v>
      </c>
      <c r="K429" s="28" t="str">
        <f>IFERROR(VLOOKUP([1]!NeedsData[[#This Row],[Need Number]],[1]!Database[#Data],K$1,FALSE),"")</f>
        <v/>
      </c>
      <c r="L429" s="48" t="str">
        <f>IFERROR(VLOOKUP([1]!NeedsData[[#This Row],[Need Number]],[1]!Database[#Data],L$1,FALSE),"")</f>
        <v/>
      </c>
    </row>
    <row r="430" spans="1:12" x14ac:dyDescent="0.35">
      <c r="A430" s="3" t="s">
        <v>427</v>
      </c>
      <c r="B430" s="4" t="str">
        <f t="shared" si="7"/>
        <v>ATSI</v>
      </c>
      <c r="C430" s="4" t="s">
        <v>929</v>
      </c>
      <c r="D430" s="17">
        <v>43476</v>
      </c>
      <c r="E430" s="17">
        <v>43941</v>
      </c>
      <c r="F430" s="17">
        <v>44014</v>
      </c>
      <c r="G430" s="17" t="s">
        <v>1128</v>
      </c>
      <c r="H430" s="17"/>
      <c r="I430" s="17"/>
      <c r="J430" s="17">
        <v>44014</v>
      </c>
      <c r="K430" s="27" t="str">
        <f>IFERROR(VLOOKUP([1]!NeedsData[[#This Row],[Need Number]],[1]!Database[#Data],K$1,FALSE),"")</f>
        <v/>
      </c>
      <c r="L430" s="36" t="str">
        <f>IFERROR(VLOOKUP([1]!NeedsData[[#This Row],[Need Number]],[1]!Database[#Data],L$1,FALSE),"")</f>
        <v/>
      </c>
    </row>
    <row r="431" spans="1:12" x14ac:dyDescent="0.35">
      <c r="A431" s="3" t="s">
        <v>428</v>
      </c>
      <c r="B431" s="6" t="str">
        <f t="shared" si="7"/>
        <v>ATSI</v>
      </c>
      <c r="C431" s="6" t="s">
        <v>929</v>
      </c>
      <c r="D431" s="19">
        <v>43503</v>
      </c>
      <c r="E431" s="19">
        <v>43531</v>
      </c>
      <c r="F431" s="19">
        <v>44014</v>
      </c>
      <c r="G431" s="19" t="s">
        <v>1129</v>
      </c>
      <c r="H431" s="19"/>
      <c r="I431" s="19"/>
      <c r="J431" s="19">
        <v>44014</v>
      </c>
      <c r="K431" s="28" t="str">
        <f>IFERROR(VLOOKUP([1]!NeedsData[[#This Row],[Need Number]],[1]!Database[#Data],K$1,FALSE),"")</f>
        <v/>
      </c>
      <c r="L431" s="48" t="str">
        <f>IFERROR(VLOOKUP([1]!NeedsData[[#This Row],[Need Number]],[1]!Database[#Data],L$1,FALSE),"")</f>
        <v/>
      </c>
    </row>
    <row r="432" spans="1:12" x14ac:dyDescent="0.35">
      <c r="A432" s="3" t="s">
        <v>429</v>
      </c>
      <c r="B432" s="4" t="str">
        <f t="shared" si="7"/>
        <v>ATSI</v>
      </c>
      <c r="C432" s="4" t="s">
        <v>929</v>
      </c>
      <c r="D432" s="17">
        <v>43516</v>
      </c>
      <c r="E432" s="17">
        <v>43578</v>
      </c>
      <c r="F432" s="17">
        <v>43908</v>
      </c>
      <c r="G432" s="17" t="s">
        <v>1130</v>
      </c>
      <c r="H432" s="17"/>
      <c r="I432" s="18"/>
      <c r="J432" s="18">
        <v>43966</v>
      </c>
      <c r="K432" s="27" t="str">
        <f>IFERROR(VLOOKUP([1]!NeedsData[[#This Row],[Need Number]],[1]!Database[#Data],K$1,FALSE),"")</f>
        <v/>
      </c>
      <c r="L432" s="36" t="str">
        <f>IFERROR(VLOOKUP([1]!NeedsData[[#This Row],[Need Number]],[1]!Database[#Data],L$1,FALSE),"")</f>
        <v/>
      </c>
    </row>
    <row r="433" spans="1:12" x14ac:dyDescent="0.35">
      <c r="A433" s="3" t="s">
        <v>430</v>
      </c>
      <c r="B433" s="6" t="str">
        <f t="shared" si="7"/>
        <v>ATSI</v>
      </c>
      <c r="C433" s="6" t="s">
        <v>929</v>
      </c>
      <c r="D433" s="19">
        <v>43549</v>
      </c>
      <c r="E433" s="19">
        <v>43605</v>
      </c>
      <c r="F433" s="19">
        <v>43908</v>
      </c>
      <c r="G433" s="19" t="s">
        <v>1131</v>
      </c>
      <c r="H433" s="19"/>
      <c r="I433" s="20"/>
      <c r="J433" s="20">
        <v>43966</v>
      </c>
      <c r="K433" s="28" t="str">
        <f>IFERROR(VLOOKUP([1]!NeedsData[[#This Row],[Need Number]],[1]!Database[#Data],K$1,FALSE),"")</f>
        <v/>
      </c>
      <c r="L433" s="48" t="str">
        <f>IFERROR(VLOOKUP([1]!NeedsData[[#This Row],[Need Number]],[1]!Database[#Data],L$1,FALSE),"")</f>
        <v/>
      </c>
    </row>
    <row r="434" spans="1:12" x14ac:dyDescent="0.35">
      <c r="A434" s="3" t="s">
        <v>431</v>
      </c>
      <c r="B434" s="4" t="str">
        <f t="shared" si="7"/>
        <v>ATSI</v>
      </c>
      <c r="C434" s="4" t="s">
        <v>929</v>
      </c>
      <c r="D434" s="17">
        <v>43605</v>
      </c>
      <c r="E434" s="17">
        <v>43670</v>
      </c>
      <c r="F434" s="17">
        <v>43908</v>
      </c>
      <c r="G434" s="17" t="s">
        <v>1132</v>
      </c>
      <c r="H434" s="17"/>
      <c r="I434" s="18"/>
      <c r="J434" s="18">
        <v>43966</v>
      </c>
      <c r="K434" s="27" t="str">
        <f>IFERROR(VLOOKUP([1]!NeedsData[[#This Row],[Need Number]],[1]!Database[#Data],K$1,FALSE),"")</f>
        <v/>
      </c>
      <c r="L434" s="36" t="str">
        <f>IFERROR(VLOOKUP([1]!NeedsData[[#This Row],[Need Number]],[1]!Database[#Data],L$1,FALSE),"")</f>
        <v/>
      </c>
    </row>
    <row r="435" spans="1:12" x14ac:dyDescent="0.35">
      <c r="A435" s="3" t="s">
        <v>432</v>
      </c>
      <c r="B435" s="6" t="str">
        <f t="shared" si="7"/>
        <v>ATSI</v>
      </c>
      <c r="C435" s="6" t="s">
        <v>929</v>
      </c>
      <c r="D435" s="19">
        <v>43670</v>
      </c>
      <c r="E435" s="19">
        <v>43791</v>
      </c>
      <c r="F435" s="19">
        <v>43908</v>
      </c>
      <c r="G435" s="19" t="s">
        <v>1133</v>
      </c>
      <c r="H435" s="19"/>
      <c r="I435" s="20"/>
      <c r="J435" s="20">
        <v>43966</v>
      </c>
      <c r="K435" s="28" t="str">
        <f>IFERROR(VLOOKUP([1]!NeedsData[[#This Row],[Need Number]],[1]!Database[#Data],K$1,FALSE),"")</f>
        <v/>
      </c>
      <c r="L435" s="48" t="str">
        <f>IFERROR(VLOOKUP([1]!NeedsData[[#This Row],[Need Number]],[1]!Database[#Data],L$1,FALSE),"")</f>
        <v/>
      </c>
    </row>
    <row r="436" spans="1:12" x14ac:dyDescent="0.35">
      <c r="A436" s="3" t="s">
        <v>433</v>
      </c>
      <c r="B436" s="4" t="str">
        <f t="shared" si="7"/>
        <v>ATSI</v>
      </c>
      <c r="C436" s="4" t="s">
        <v>929</v>
      </c>
      <c r="D436" s="17">
        <v>43670</v>
      </c>
      <c r="E436" s="17"/>
      <c r="F436" s="17"/>
      <c r="G436" s="17"/>
      <c r="H436" s="17"/>
      <c r="I436" s="18"/>
      <c r="J436" s="18"/>
      <c r="K436" s="27" t="str">
        <f>IFERROR(VLOOKUP([1]!NeedsData[[#This Row],[Need Number]],[1]!Database[#Data],K$1,FALSE),"")</f>
        <v/>
      </c>
      <c r="L436" s="36" t="str">
        <f>IFERROR(VLOOKUP([1]!NeedsData[[#This Row],[Need Number]],[1]!Database[#Data],L$1,FALSE),"")</f>
        <v/>
      </c>
    </row>
    <row r="437" spans="1:12" x14ac:dyDescent="0.35">
      <c r="A437" s="3" t="s">
        <v>434</v>
      </c>
      <c r="B437" s="6" t="str">
        <f t="shared" si="7"/>
        <v>ATSI</v>
      </c>
      <c r="C437" s="6" t="s">
        <v>929</v>
      </c>
      <c r="D437" s="19">
        <v>43670</v>
      </c>
      <c r="E437" s="19"/>
      <c r="F437" s="19"/>
      <c r="G437" s="19"/>
      <c r="H437" s="19"/>
      <c r="I437" s="20"/>
      <c r="J437" s="20"/>
      <c r="K437" s="28" t="str">
        <f>IFERROR(VLOOKUP([1]!NeedsData[[#This Row],[Need Number]],[1]!Database[#Data],K$1,FALSE),"")</f>
        <v/>
      </c>
      <c r="L437" s="48" t="str">
        <f>IFERROR(VLOOKUP([1]!NeedsData[[#This Row],[Need Number]],[1]!Database[#Data],L$1,FALSE),"")</f>
        <v/>
      </c>
    </row>
    <row r="438" spans="1:12" x14ac:dyDescent="0.35">
      <c r="A438" s="3" t="s">
        <v>435</v>
      </c>
      <c r="B438" s="4" t="str">
        <f t="shared" si="7"/>
        <v>ATSI</v>
      </c>
      <c r="C438" s="4" t="s">
        <v>929</v>
      </c>
      <c r="D438" s="17">
        <v>43670</v>
      </c>
      <c r="E438" s="17">
        <v>43791</v>
      </c>
      <c r="F438" s="17">
        <v>43908</v>
      </c>
      <c r="G438" s="17" t="s">
        <v>1134</v>
      </c>
      <c r="H438" s="17"/>
      <c r="I438" s="18"/>
      <c r="J438" s="18">
        <v>43966</v>
      </c>
      <c r="K438" s="27" t="str">
        <f>IFERROR(VLOOKUP([1]!NeedsData[[#This Row],[Need Number]],[1]!Database[#Data],K$1,FALSE),"")</f>
        <v/>
      </c>
      <c r="L438" s="36" t="str">
        <f>IFERROR(VLOOKUP([1]!NeedsData[[#This Row],[Need Number]],[1]!Database[#Data],L$1,FALSE),"")</f>
        <v/>
      </c>
    </row>
    <row r="439" spans="1:12" x14ac:dyDescent="0.35">
      <c r="A439" s="3" t="s">
        <v>436</v>
      </c>
      <c r="B439" s="6" t="str">
        <f t="shared" si="7"/>
        <v>ATSI</v>
      </c>
      <c r="C439" s="6" t="s">
        <v>929</v>
      </c>
      <c r="D439" s="19">
        <v>43670</v>
      </c>
      <c r="E439" s="19">
        <v>43791</v>
      </c>
      <c r="F439" s="19">
        <v>43908</v>
      </c>
      <c r="G439" s="19" t="s">
        <v>1135</v>
      </c>
      <c r="H439" s="19"/>
      <c r="I439" s="20"/>
      <c r="J439" s="20">
        <v>43966</v>
      </c>
      <c r="K439" s="28" t="str">
        <f>IFERROR(VLOOKUP([1]!NeedsData[[#This Row],[Need Number]],[1]!Database[#Data],K$1,FALSE),"")</f>
        <v/>
      </c>
      <c r="L439" s="48" t="str">
        <f>IFERROR(VLOOKUP([1]!NeedsData[[#This Row],[Need Number]],[1]!Database[#Data],L$1,FALSE),"")</f>
        <v/>
      </c>
    </row>
    <row r="440" spans="1:12" x14ac:dyDescent="0.35">
      <c r="A440" s="3" t="s">
        <v>437</v>
      </c>
      <c r="B440" s="4" t="str">
        <f t="shared" si="7"/>
        <v>ATSI</v>
      </c>
      <c r="C440" s="4" t="s">
        <v>929</v>
      </c>
      <c r="D440" s="17">
        <v>43670</v>
      </c>
      <c r="E440" s="17">
        <v>43791</v>
      </c>
      <c r="F440" s="17">
        <v>43908</v>
      </c>
      <c r="G440" s="17" t="s">
        <v>1136</v>
      </c>
      <c r="H440" s="17"/>
      <c r="I440" s="18"/>
      <c r="J440" s="18">
        <v>43966</v>
      </c>
      <c r="K440" s="27" t="str">
        <f>IFERROR(VLOOKUP([1]!NeedsData[[#This Row],[Need Number]],[1]!Database[#Data],K$1,FALSE),"")</f>
        <v/>
      </c>
      <c r="L440" s="36" t="str">
        <f>IFERROR(VLOOKUP([1]!NeedsData[[#This Row],[Need Number]],[1]!Database[#Data],L$1,FALSE),"")</f>
        <v/>
      </c>
    </row>
    <row r="441" spans="1:12" x14ac:dyDescent="0.35">
      <c r="A441" s="3" t="s">
        <v>438</v>
      </c>
      <c r="B441" s="6" t="str">
        <f t="shared" si="7"/>
        <v>ATSI</v>
      </c>
      <c r="C441" s="6" t="s">
        <v>929</v>
      </c>
      <c r="D441" s="19">
        <v>43670</v>
      </c>
      <c r="E441" s="19">
        <v>43791</v>
      </c>
      <c r="F441" s="19">
        <v>43908</v>
      </c>
      <c r="G441" s="19" t="s">
        <v>1137</v>
      </c>
      <c r="H441" s="19"/>
      <c r="I441" s="20"/>
      <c r="J441" s="20">
        <v>43966</v>
      </c>
      <c r="K441" s="28" t="str">
        <f>IFERROR(VLOOKUP([1]!NeedsData[[#This Row],[Need Number]],[1]!Database[#Data],K$1,FALSE),"")</f>
        <v/>
      </c>
      <c r="L441" s="48" t="str">
        <f>IFERROR(VLOOKUP([1]!NeedsData[[#This Row],[Need Number]],[1]!Database[#Data],L$1,FALSE),"")</f>
        <v/>
      </c>
    </row>
    <row r="442" spans="1:12" x14ac:dyDescent="0.35">
      <c r="A442" s="3" t="s">
        <v>439</v>
      </c>
      <c r="B442" s="4" t="str">
        <f t="shared" si="7"/>
        <v>ATSI</v>
      </c>
      <c r="C442" s="4" t="s">
        <v>929</v>
      </c>
      <c r="D442" s="17">
        <v>43670</v>
      </c>
      <c r="E442" s="17">
        <v>43791</v>
      </c>
      <c r="F442" s="17">
        <v>43908</v>
      </c>
      <c r="G442" s="17" t="s">
        <v>1138</v>
      </c>
      <c r="H442" s="17"/>
      <c r="I442" s="18"/>
      <c r="J442" s="18">
        <v>43966</v>
      </c>
      <c r="K442" s="27" t="str">
        <f>IFERROR(VLOOKUP([1]!NeedsData[[#This Row],[Need Number]],[1]!Database[#Data],K$1,FALSE),"")</f>
        <v/>
      </c>
      <c r="L442" s="36" t="str">
        <f>IFERROR(VLOOKUP([1]!NeedsData[[#This Row],[Need Number]],[1]!Database[#Data],L$1,FALSE),"")</f>
        <v/>
      </c>
    </row>
    <row r="443" spans="1:12" x14ac:dyDescent="0.35">
      <c r="A443" s="3" t="s">
        <v>440</v>
      </c>
      <c r="B443" s="6" t="str">
        <f t="shared" si="7"/>
        <v>ATSI</v>
      </c>
      <c r="C443" s="6" t="s">
        <v>929</v>
      </c>
      <c r="D443" s="19">
        <v>43670</v>
      </c>
      <c r="E443" s="19">
        <v>43791</v>
      </c>
      <c r="F443" s="19">
        <v>43908</v>
      </c>
      <c r="G443" s="19" t="s">
        <v>1139</v>
      </c>
      <c r="H443" s="19"/>
      <c r="I443" s="20"/>
      <c r="J443" s="20">
        <v>43966</v>
      </c>
      <c r="K443" s="28" t="str">
        <f>IFERROR(VLOOKUP([1]!NeedsData[[#This Row],[Need Number]],[1]!Database[#Data],K$1,FALSE),"")</f>
        <v/>
      </c>
      <c r="L443" s="48" t="str">
        <f>IFERROR(VLOOKUP([1]!NeedsData[[#This Row],[Need Number]],[1]!Database[#Data],L$1,FALSE),"")</f>
        <v/>
      </c>
    </row>
    <row r="444" spans="1:12" x14ac:dyDescent="0.35">
      <c r="A444" s="3" t="s">
        <v>441</v>
      </c>
      <c r="B444" s="4" t="str">
        <f t="shared" si="7"/>
        <v>ATSI</v>
      </c>
      <c r="C444" s="4" t="s">
        <v>929</v>
      </c>
      <c r="D444" s="17">
        <v>43670</v>
      </c>
      <c r="E444" s="17">
        <v>43791</v>
      </c>
      <c r="F444" s="17">
        <v>43908</v>
      </c>
      <c r="G444" s="17" t="s">
        <v>1140</v>
      </c>
      <c r="H444" s="17"/>
      <c r="I444" s="18"/>
      <c r="J444" s="18">
        <v>43966</v>
      </c>
      <c r="K444" s="27" t="str">
        <f>IFERROR(VLOOKUP([1]!NeedsData[[#This Row],[Need Number]],[1]!Database[#Data],K$1,FALSE),"")</f>
        <v/>
      </c>
      <c r="L444" s="36" t="str">
        <f>IFERROR(VLOOKUP([1]!NeedsData[[#This Row],[Need Number]],[1]!Database[#Data],L$1,FALSE),"")</f>
        <v/>
      </c>
    </row>
    <row r="445" spans="1:12" x14ac:dyDescent="0.35">
      <c r="A445" s="3" t="s">
        <v>442</v>
      </c>
      <c r="B445" s="6" t="str">
        <f t="shared" si="7"/>
        <v>ATSI</v>
      </c>
      <c r="C445" s="6" t="s">
        <v>929</v>
      </c>
      <c r="D445" s="19">
        <v>43670</v>
      </c>
      <c r="E445" s="19">
        <v>43973</v>
      </c>
      <c r="F445" s="19">
        <v>44105</v>
      </c>
      <c r="G445" s="19" t="s">
        <v>1141</v>
      </c>
      <c r="H445" s="19"/>
      <c r="I445" s="20"/>
      <c r="J445" s="20">
        <v>44130</v>
      </c>
      <c r="K445" s="28" t="str">
        <f>IFERROR(VLOOKUP([1]!NeedsData[[#This Row],[Need Number]],[1]!Database[#Data],K$1,FALSE),"")</f>
        <v/>
      </c>
      <c r="L445" s="48" t="str">
        <f>IFERROR(VLOOKUP([1]!NeedsData[[#This Row],[Need Number]],[1]!Database[#Data],L$1,FALSE),"")</f>
        <v/>
      </c>
    </row>
    <row r="446" spans="1:12" x14ac:dyDescent="0.35">
      <c r="A446" s="3" t="s">
        <v>443</v>
      </c>
      <c r="B446" s="4" t="str">
        <f t="shared" si="7"/>
        <v>ATSI</v>
      </c>
      <c r="C446" s="4" t="s">
        <v>929</v>
      </c>
      <c r="D446" s="17">
        <v>43670</v>
      </c>
      <c r="E446" s="17">
        <v>43973</v>
      </c>
      <c r="F446" s="17">
        <v>44105</v>
      </c>
      <c r="G446" s="17" t="s">
        <v>1142</v>
      </c>
      <c r="H446" s="17"/>
      <c r="I446" s="18"/>
      <c r="J446" s="18">
        <v>44130</v>
      </c>
      <c r="K446" s="27" t="str">
        <f>IFERROR(VLOOKUP([1]!NeedsData[[#This Row],[Need Number]],[1]!Database[#Data],K$1,FALSE),"")</f>
        <v/>
      </c>
      <c r="L446" s="36" t="str">
        <f>IFERROR(VLOOKUP([1]!NeedsData[[#This Row],[Need Number]],[1]!Database[#Data],L$1,FALSE),"")</f>
        <v/>
      </c>
    </row>
    <row r="447" spans="1:12" x14ac:dyDescent="0.35">
      <c r="A447" s="3" t="s">
        <v>444</v>
      </c>
      <c r="B447" s="6" t="str">
        <f t="shared" si="7"/>
        <v>ATSI</v>
      </c>
      <c r="C447" s="6" t="s">
        <v>929</v>
      </c>
      <c r="D447" s="19">
        <v>43670</v>
      </c>
      <c r="E447" s="19"/>
      <c r="F447" s="19"/>
      <c r="G447" s="19"/>
      <c r="H447" s="19"/>
      <c r="I447" s="20"/>
      <c r="J447" s="20"/>
      <c r="K447" s="28" t="str">
        <f>IFERROR(VLOOKUP([1]!NeedsData[[#This Row],[Need Number]],[1]!Database[#Data],K$1,FALSE),"")</f>
        <v/>
      </c>
      <c r="L447" s="48" t="str">
        <f>IFERROR(VLOOKUP([1]!NeedsData[[#This Row],[Need Number]],[1]!Database[#Data],L$1,FALSE),"")</f>
        <v/>
      </c>
    </row>
    <row r="448" spans="1:12" x14ac:dyDescent="0.35">
      <c r="A448" s="3" t="s">
        <v>445</v>
      </c>
      <c r="B448" s="4" t="str">
        <f t="shared" si="7"/>
        <v>ATSI</v>
      </c>
      <c r="C448" s="4" t="s">
        <v>929</v>
      </c>
      <c r="D448" s="17">
        <v>43791</v>
      </c>
      <c r="E448" s="17">
        <v>43909</v>
      </c>
      <c r="F448" s="17">
        <v>43990</v>
      </c>
      <c r="G448" s="17" t="s">
        <v>1143</v>
      </c>
      <c r="H448" s="17"/>
      <c r="I448" s="18"/>
      <c r="J448" s="18">
        <v>43990</v>
      </c>
      <c r="K448" s="27" t="str">
        <f>IFERROR(VLOOKUP([1]!NeedsData[[#This Row],[Need Number]],[1]!Database[#Data],K$1,FALSE),"")</f>
        <v/>
      </c>
      <c r="L448" s="36" t="str">
        <f>IFERROR(VLOOKUP([1]!NeedsData[[#This Row],[Need Number]],[1]!Database[#Data],L$1,FALSE),"")</f>
        <v/>
      </c>
    </row>
    <row r="449" spans="1:12" x14ac:dyDescent="0.35">
      <c r="A449" s="3" t="s">
        <v>446</v>
      </c>
      <c r="B449" s="6" t="str">
        <f t="shared" si="7"/>
        <v>ATSI</v>
      </c>
      <c r="C449" s="6" t="s">
        <v>929</v>
      </c>
      <c r="D449" s="19">
        <v>43791</v>
      </c>
      <c r="E449" s="19">
        <v>43909</v>
      </c>
      <c r="F449" s="19">
        <v>43990</v>
      </c>
      <c r="G449" s="19" t="s">
        <v>1144</v>
      </c>
      <c r="H449" s="19"/>
      <c r="I449" s="20"/>
      <c r="J449" s="20">
        <v>43990</v>
      </c>
      <c r="K449" s="28" t="str">
        <f>IFERROR(VLOOKUP([1]!NeedsData[[#This Row],[Need Number]],[1]!Database[#Data],K$1,FALSE),"")</f>
        <v/>
      </c>
      <c r="L449" s="48" t="str">
        <f>IFERROR(VLOOKUP([1]!NeedsData[[#This Row],[Need Number]],[1]!Database[#Data],L$1,FALSE),"")</f>
        <v/>
      </c>
    </row>
    <row r="450" spans="1:12" x14ac:dyDescent="0.35">
      <c r="A450" s="3" t="s">
        <v>447</v>
      </c>
      <c r="B450" s="4" t="str">
        <f t="shared" si="7"/>
        <v>ATSI</v>
      </c>
      <c r="C450" s="4" t="s">
        <v>929</v>
      </c>
      <c r="D450" s="17">
        <v>43791</v>
      </c>
      <c r="E450" s="17">
        <v>43909</v>
      </c>
      <c r="F450" s="17">
        <v>43990</v>
      </c>
      <c r="G450" s="17" t="s">
        <v>1145</v>
      </c>
      <c r="H450" s="17"/>
      <c r="I450" s="18"/>
      <c r="J450" s="18">
        <v>43990</v>
      </c>
      <c r="K450" s="27" t="str">
        <f>IFERROR(VLOOKUP([1]!NeedsData[[#This Row],[Need Number]],[1]!Database[#Data],K$1,FALSE),"")</f>
        <v/>
      </c>
      <c r="L450" s="36" t="str">
        <f>IFERROR(VLOOKUP([1]!NeedsData[[#This Row],[Need Number]],[1]!Database[#Data],L$1,FALSE),"")</f>
        <v/>
      </c>
    </row>
    <row r="451" spans="1:12" x14ac:dyDescent="0.35">
      <c r="A451" s="3" t="s">
        <v>448</v>
      </c>
      <c r="B451" s="6" t="str">
        <f t="shared" si="7"/>
        <v>ATSI</v>
      </c>
      <c r="C451" s="6" t="s">
        <v>929</v>
      </c>
      <c r="D451" s="19">
        <v>43791</v>
      </c>
      <c r="E451" s="19">
        <v>43909</v>
      </c>
      <c r="F451" s="19">
        <v>43990</v>
      </c>
      <c r="G451" s="19" t="s">
        <v>1146</v>
      </c>
      <c r="H451" s="19"/>
      <c r="I451" s="20"/>
      <c r="J451" s="20">
        <v>43990</v>
      </c>
      <c r="K451" s="28" t="str">
        <f>IFERROR(VLOOKUP([1]!NeedsData[[#This Row],[Need Number]],[1]!Database[#Data],K$1,FALSE),"")</f>
        <v/>
      </c>
      <c r="L451" s="48" t="str">
        <f>IFERROR(VLOOKUP([1]!NeedsData[[#This Row],[Need Number]],[1]!Database[#Data],L$1,FALSE),"")</f>
        <v/>
      </c>
    </row>
    <row r="452" spans="1:12" x14ac:dyDescent="0.35">
      <c r="A452" s="3" t="s">
        <v>449</v>
      </c>
      <c r="B452" s="4" t="str">
        <f t="shared" si="7"/>
        <v>ATSI</v>
      </c>
      <c r="C452" s="4" t="s">
        <v>929</v>
      </c>
      <c r="D452" s="17">
        <v>43791</v>
      </c>
      <c r="E452" s="17">
        <v>43909</v>
      </c>
      <c r="F452" s="17">
        <v>43990</v>
      </c>
      <c r="G452" s="17" t="s">
        <v>1147</v>
      </c>
      <c r="H452" s="17"/>
      <c r="I452" s="18"/>
      <c r="J452" s="18">
        <v>43990</v>
      </c>
      <c r="K452" s="27" t="str">
        <f>IFERROR(VLOOKUP([1]!NeedsData[[#This Row],[Need Number]],[1]!Database[#Data],K$1,FALSE),"")</f>
        <v/>
      </c>
      <c r="L452" s="36" t="str">
        <f>IFERROR(VLOOKUP([1]!NeedsData[[#This Row],[Need Number]],[1]!Database[#Data],L$1,FALSE),"")</f>
        <v/>
      </c>
    </row>
    <row r="453" spans="1:12" x14ac:dyDescent="0.35">
      <c r="A453" s="3" t="s">
        <v>450</v>
      </c>
      <c r="B453" s="6" t="str">
        <f t="shared" si="7"/>
        <v>ATSI</v>
      </c>
      <c r="C453" s="6" t="s">
        <v>929</v>
      </c>
      <c r="D453" s="19">
        <v>43791</v>
      </c>
      <c r="E453" s="19">
        <v>43909</v>
      </c>
      <c r="F453" s="19">
        <v>43990</v>
      </c>
      <c r="G453" s="19" t="s">
        <v>1148</v>
      </c>
      <c r="H453" s="19"/>
      <c r="I453" s="20"/>
      <c r="J453" s="20">
        <v>43990</v>
      </c>
      <c r="K453" s="28" t="str">
        <f>IFERROR(VLOOKUP([1]!NeedsData[[#This Row],[Need Number]],[1]!Database[#Data],K$1,FALSE),"")</f>
        <v/>
      </c>
      <c r="L453" s="48" t="str">
        <f>IFERROR(VLOOKUP([1]!NeedsData[[#This Row],[Need Number]],[1]!Database[#Data],L$1,FALSE),"")</f>
        <v/>
      </c>
    </row>
    <row r="454" spans="1:12" x14ac:dyDescent="0.35">
      <c r="A454" s="3" t="s">
        <v>451</v>
      </c>
      <c r="B454" s="4" t="str">
        <f t="shared" si="7"/>
        <v>ATSI</v>
      </c>
      <c r="C454" s="4" t="s">
        <v>929</v>
      </c>
      <c r="D454" s="17">
        <v>43791</v>
      </c>
      <c r="E454" s="17">
        <v>43909</v>
      </c>
      <c r="F454" s="17">
        <v>43990</v>
      </c>
      <c r="G454" s="17" t="s">
        <v>1149</v>
      </c>
      <c r="H454" s="17"/>
      <c r="I454" s="18"/>
      <c r="J454" s="18">
        <v>43990</v>
      </c>
      <c r="K454" s="27" t="str">
        <f>IFERROR(VLOOKUP([1]!NeedsData[[#This Row],[Need Number]],[1]!Database[#Data],K$1,FALSE),"")</f>
        <v/>
      </c>
      <c r="L454" s="36" t="str">
        <f>IFERROR(VLOOKUP([1]!NeedsData[[#This Row],[Need Number]],[1]!Database[#Data],L$1,FALSE),"")</f>
        <v/>
      </c>
    </row>
    <row r="455" spans="1:12" x14ac:dyDescent="0.35">
      <c r="A455" s="3" t="s">
        <v>452</v>
      </c>
      <c r="B455" s="6" t="str">
        <f t="shared" si="7"/>
        <v>ATSI</v>
      </c>
      <c r="C455" s="6" t="s">
        <v>929</v>
      </c>
      <c r="D455" s="19">
        <v>43791</v>
      </c>
      <c r="E455" s="19">
        <v>43909</v>
      </c>
      <c r="F455" s="19">
        <v>43990</v>
      </c>
      <c r="G455" s="19" t="s">
        <v>1150</v>
      </c>
      <c r="H455" s="19"/>
      <c r="I455" s="20"/>
      <c r="J455" s="20">
        <v>43990</v>
      </c>
      <c r="K455" s="28" t="str">
        <f>IFERROR(VLOOKUP([1]!NeedsData[[#This Row],[Need Number]],[1]!Database[#Data],K$1,FALSE),"")</f>
        <v/>
      </c>
      <c r="L455" s="48" t="str">
        <f>IFERROR(VLOOKUP([1]!NeedsData[[#This Row],[Need Number]],[1]!Database[#Data],L$1,FALSE),"")</f>
        <v/>
      </c>
    </row>
    <row r="456" spans="1:12" x14ac:dyDescent="0.35">
      <c r="A456" s="3" t="s">
        <v>453</v>
      </c>
      <c r="B456" s="4" t="str">
        <f t="shared" si="7"/>
        <v>ATSI</v>
      </c>
      <c r="C456" s="4" t="s">
        <v>929</v>
      </c>
      <c r="D456" s="17">
        <v>43791</v>
      </c>
      <c r="E456" s="17">
        <v>43909</v>
      </c>
      <c r="F456" s="17">
        <v>43990</v>
      </c>
      <c r="G456" s="17" t="s">
        <v>1150</v>
      </c>
      <c r="H456" s="17"/>
      <c r="I456" s="18"/>
      <c r="J456" s="18">
        <v>43990</v>
      </c>
      <c r="K456" s="27" t="str">
        <f>IFERROR(VLOOKUP([1]!NeedsData[[#This Row],[Need Number]],[1]!Database[#Data],K$1,FALSE),"")</f>
        <v/>
      </c>
      <c r="L456" s="36" t="str">
        <f>IFERROR(VLOOKUP([1]!NeedsData[[#This Row],[Need Number]],[1]!Database[#Data],L$1,FALSE),"")</f>
        <v/>
      </c>
    </row>
    <row r="457" spans="1:12" x14ac:dyDescent="0.35">
      <c r="A457" s="3" t="s">
        <v>454</v>
      </c>
      <c r="B457" s="6" t="str">
        <f t="shared" si="7"/>
        <v>ATSI</v>
      </c>
      <c r="C457" s="6" t="s">
        <v>929</v>
      </c>
      <c r="D457" s="19">
        <v>43791</v>
      </c>
      <c r="E457" s="19">
        <v>43909</v>
      </c>
      <c r="F457" s="19">
        <v>43990</v>
      </c>
      <c r="G457" s="19" t="s">
        <v>1151</v>
      </c>
      <c r="H457" s="19"/>
      <c r="I457" s="20"/>
      <c r="J457" s="20">
        <v>43990</v>
      </c>
      <c r="K457" s="28" t="str">
        <f>IFERROR(VLOOKUP([1]!NeedsData[[#This Row],[Need Number]],[1]!Database[#Data],K$1,FALSE),"")</f>
        <v/>
      </c>
      <c r="L457" s="48" t="str">
        <f>IFERROR(VLOOKUP([1]!NeedsData[[#This Row],[Need Number]],[1]!Database[#Data],L$1,FALSE),"")</f>
        <v/>
      </c>
    </row>
    <row r="458" spans="1:12" x14ac:dyDescent="0.35">
      <c r="A458" s="3" t="s">
        <v>455</v>
      </c>
      <c r="B458" s="4" t="str">
        <f t="shared" si="7"/>
        <v>ATSI</v>
      </c>
      <c r="C458" s="4" t="s">
        <v>929</v>
      </c>
      <c r="D458" s="17">
        <v>43791</v>
      </c>
      <c r="E458" s="17">
        <v>43909</v>
      </c>
      <c r="F458" s="17"/>
      <c r="G458" s="17" t="s">
        <v>1152</v>
      </c>
      <c r="H458" s="17"/>
      <c r="I458" s="18"/>
      <c r="J458" s="18"/>
      <c r="K458" s="27" t="str">
        <f>IFERROR(VLOOKUP([1]!NeedsData[[#This Row],[Need Number]],[1]!Database[#Data],K$1,FALSE),"")</f>
        <v/>
      </c>
      <c r="L458" s="36" t="str">
        <f>IFERROR(VLOOKUP([1]!NeedsData[[#This Row],[Need Number]],[1]!Database[#Data],L$1,FALSE),"")</f>
        <v/>
      </c>
    </row>
    <row r="459" spans="1:12" x14ac:dyDescent="0.35">
      <c r="A459" s="3" t="s">
        <v>456</v>
      </c>
      <c r="B459" s="6" t="str">
        <f t="shared" si="7"/>
        <v>ATSI</v>
      </c>
      <c r="C459" s="6" t="s">
        <v>929</v>
      </c>
      <c r="D459" s="19">
        <v>43791</v>
      </c>
      <c r="E459" s="19">
        <v>43882</v>
      </c>
      <c r="F459" s="19"/>
      <c r="G459" s="19"/>
      <c r="H459" s="19"/>
      <c r="I459" s="20"/>
      <c r="J459" s="20"/>
      <c r="K459" s="28" t="str">
        <f>IFERROR(VLOOKUP([1]!NeedsData[[#This Row],[Need Number]],[1]!Database[#Data],K$1,FALSE),"")</f>
        <v/>
      </c>
      <c r="L459" s="48" t="str">
        <f>IFERROR(VLOOKUP([1]!NeedsData[[#This Row],[Need Number]],[1]!Database[#Data],L$1,FALSE),"")</f>
        <v/>
      </c>
    </row>
    <row r="460" spans="1:12" x14ac:dyDescent="0.35">
      <c r="A460" s="3" t="s">
        <v>457</v>
      </c>
      <c r="B460" s="4" t="str">
        <f t="shared" si="7"/>
        <v>ATSI</v>
      </c>
      <c r="C460" s="4" t="s">
        <v>929</v>
      </c>
      <c r="D460" s="17">
        <v>43791</v>
      </c>
      <c r="E460" s="17">
        <v>43909</v>
      </c>
      <c r="F460" s="17">
        <v>43990</v>
      </c>
      <c r="G460" s="17" t="s">
        <v>1153</v>
      </c>
      <c r="H460" s="17"/>
      <c r="I460" s="18"/>
      <c r="J460" s="18">
        <v>43990</v>
      </c>
      <c r="K460" s="27" t="str">
        <f>IFERROR(VLOOKUP([1]!NeedsData[[#This Row],[Need Number]],[1]!Database[#Data],K$1,FALSE),"")</f>
        <v/>
      </c>
      <c r="L460" s="36" t="str">
        <f>IFERROR(VLOOKUP([1]!NeedsData[[#This Row],[Need Number]],[1]!Database[#Data],L$1,FALSE),"")</f>
        <v/>
      </c>
    </row>
    <row r="461" spans="1:12" x14ac:dyDescent="0.35">
      <c r="A461" s="3" t="s">
        <v>458</v>
      </c>
      <c r="B461" s="6" t="str">
        <f t="shared" si="7"/>
        <v>ATSI</v>
      </c>
      <c r="C461" s="6" t="s">
        <v>929</v>
      </c>
      <c r="D461" s="19">
        <v>43791</v>
      </c>
      <c r="E461" s="19">
        <v>43909</v>
      </c>
      <c r="F461" s="19">
        <v>43990</v>
      </c>
      <c r="G461" s="19" t="s">
        <v>1154</v>
      </c>
      <c r="H461" s="19"/>
      <c r="I461" s="20"/>
      <c r="J461" s="20">
        <v>43990</v>
      </c>
      <c r="K461" s="28" t="str">
        <f>IFERROR(VLOOKUP([1]!NeedsData[[#This Row],[Need Number]],[1]!Database[#Data],K$1,FALSE),"")</f>
        <v/>
      </c>
      <c r="L461" s="48" t="str">
        <f>IFERROR(VLOOKUP([1]!NeedsData[[#This Row],[Need Number]],[1]!Database[#Data],L$1,FALSE),"")</f>
        <v/>
      </c>
    </row>
    <row r="462" spans="1:12" x14ac:dyDescent="0.35">
      <c r="A462" s="3" t="s">
        <v>459</v>
      </c>
      <c r="B462" s="4" t="str">
        <f t="shared" si="7"/>
        <v>ATSI</v>
      </c>
      <c r="C462" s="4" t="s">
        <v>929</v>
      </c>
      <c r="D462" s="17">
        <v>43791</v>
      </c>
      <c r="E462" s="17">
        <v>43909</v>
      </c>
      <c r="F462" s="17">
        <v>43990</v>
      </c>
      <c r="G462" s="17" t="s">
        <v>1155</v>
      </c>
      <c r="H462" s="17"/>
      <c r="I462" s="18"/>
      <c r="J462" s="18">
        <v>43990</v>
      </c>
      <c r="K462" s="27" t="str">
        <f>IFERROR(VLOOKUP([1]!NeedsData[[#This Row],[Need Number]],[1]!Database[#Data],K$1,FALSE),"")</f>
        <v/>
      </c>
      <c r="L462" s="36" t="str">
        <f>IFERROR(VLOOKUP([1]!NeedsData[[#This Row],[Need Number]],[1]!Database[#Data],L$1,FALSE),"")</f>
        <v/>
      </c>
    </row>
    <row r="463" spans="1:12" x14ac:dyDescent="0.35">
      <c r="A463" s="3" t="s">
        <v>460</v>
      </c>
      <c r="B463" s="6" t="str">
        <f t="shared" si="7"/>
        <v>ATSI</v>
      </c>
      <c r="C463" s="6" t="s">
        <v>929</v>
      </c>
      <c r="D463" s="19">
        <v>43791</v>
      </c>
      <c r="E463" s="19">
        <v>43909</v>
      </c>
      <c r="F463" s="19">
        <v>43990</v>
      </c>
      <c r="G463" s="19" t="s">
        <v>1156</v>
      </c>
      <c r="H463" s="19"/>
      <c r="I463" s="20"/>
      <c r="J463" s="20">
        <v>43990</v>
      </c>
      <c r="K463" s="28" t="str">
        <f>IFERROR(VLOOKUP([1]!NeedsData[[#This Row],[Need Number]],[1]!Database[#Data],K$1,FALSE),"")</f>
        <v/>
      </c>
      <c r="L463" s="48" t="str">
        <f>IFERROR(VLOOKUP([1]!NeedsData[[#This Row],[Need Number]],[1]!Database[#Data],L$1,FALSE),"")</f>
        <v/>
      </c>
    </row>
    <row r="464" spans="1:12" x14ac:dyDescent="0.35">
      <c r="A464" s="3" t="s">
        <v>461</v>
      </c>
      <c r="B464" s="4" t="str">
        <f t="shared" si="7"/>
        <v>ATSI</v>
      </c>
      <c r="C464" s="4" t="s">
        <v>929</v>
      </c>
      <c r="D464" s="17">
        <v>43791</v>
      </c>
      <c r="E464" s="17">
        <v>43909</v>
      </c>
      <c r="F464" s="17">
        <v>43990</v>
      </c>
      <c r="G464" s="17" t="s">
        <v>1157</v>
      </c>
      <c r="H464" s="17"/>
      <c r="I464" s="18"/>
      <c r="J464" s="18">
        <v>43990</v>
      </c>
      <c r="K464" s="27" t="str">
        <f>IFERROR(VLOOKUP([1]!NeedsData[[#This Row],[Need Number]],[1]!Database[#Data],K$1,FALSE),"")</f>
        <v/>
      </c>
      <c r="L464" s="36" t="str">
        <f>IFERROR(VLOOKUP([1]!NeedsData[[#This Row],[Need Number]],[1]!Database[#Data],L$1,FALSE),"")</f>
        <v/>
      </c>
    </row>
    <row r="465" spans="1:12" x14ac:dyDescent="0.35">
      <c r="A465" s="3" t="s">
        <v>462</v>
      </c>
      <c r="B465" s="6" t="str">
        <f t="shared" si="7"/>
        <v>ATSI</v>
      </c>
      <c r="C465" s="6" t="s">
        <v>929</v>
      </c>
      <c r="D465" s="19">
        <v>43791</v>
      </c>
      <c r="E465" s="19"/>
      <c r="F465" s="19"/>
      <c r="G465" s="19"/>
      <c r="H465" s="19"/>
      <c r="I465" s="20"/>
      <c r="J465" s="20"/>
      <c r="K465" s="28" t="str">
        <f>IFERROR(VLOOKUP([1]!NeedsData[[#This Row],[Need Number]],[1]!Database[#Data],K$1,FALSE),"")</f>
        <v/>
      </c>
      <c r="L465" s="48" t="str">
        <f>IFERROR(VLOOKUP([1]!NeedsData[[#This Row],[Need Number]],[1]!Database[#Data],L$1,FALSE),"")</f>
        <v/>
      </c>
    </row>
    <row r="466" spans="1:12" ht="304.5" x14ac:dyDescent="0.35">
      <c r="A466" s="3" t="s">
        <v>463</v>
      </c>
      <c r="B466" s="4" t="str">
        <f t="shared" si="7"/>
        <v>ATSI</v>
      </c>
      <c r="C466" s="4" t="s">
        <v>929</v>
      </c>
      <c r="D466" s="17">
        <v>43791</v>
      </c>
      <c r="E466" s="17">
        <v>43909</v>
      </c>
      <c r="F466" s="17">
        <v>43990</v>
      </c>
      <c r="G466" s="17" t="s">
        <v>1158</v>
      </c>
      <c r="H466" s="17"/>
      <c r="I466" s="18"/>
      <c r="J466" s="18">
        <v>43990</v>
      </c>
      <c r="K466" s="27" t="s">
        <v>1544</v>
      </c>
      <c r="L466" s="36" t="s">
        <v>1962</v>
      </c>
    </row>
    <row r="467" spans="1:12" x14ac:dyDescent="0.35">
      <c r="A467" s="3" t="s">
        <v>464</v>
      </c>
      <c r="B467" s="6" t="str">
        <f t="shared" si="7"/>
        <v>ATSI</v>
      </c>
      <c r="C467" s="6" t="s">
        <v>929</v>
      </c>
      <c r="D467" s="19">
        <v>43847</v>
      </c>
      <c r="E467" s="19">
        <v>43973</v>
      </c>
      <c r="F467" s="19">
        <v>44105</v>
      </c>
      <c r="G467" s="19" t="s">
        <v>1159</v>
      </c>
      <c r="H467" s="19"/>
      <c r="I467" s="20"/>
      <c r="J467" s="20">
        <v>44130</v>
      </c>
      <c r="K467" s="28" t="str">
        <f>IFERROR(VLOOKUP([1]!NeedsData[[#This Row],[Need Number]],[1]!Database[#Data],K$1,FALSE),"")</f>
        <v/>
      </c>
      <c r="L467" s="47" t="str">
        <f>IFERROR(VLOOKUP([1]!NeedsData[[#This Row],[Need Number]],[1]!Database[#Data],L$1,FALSE),"")</f>
        <v/>
      </c>
    </row>
    <row r="468" spans="1:12" ht="377" x14ac:dyDescent="0.35">
      <c r="A468" s="3" t="s">
        <v>465</v>
      </c>
      <c r="B468" s="4" t="str">
        <f t="shared" si="7"/>
        <v>ATSI</v>
      </c>
      <c r="C468" s="4" t="s">
        <v>929</v>
      </c>
      <c r="D468" s="17">
        <v>43882</v>
      </c>
      <c r="E468" s="17">
        <v>43941</v>
      </c>
      <c r="F468" s="17">
        <v>44014</v>
      </c>
      <c r="G468" s="17" t="s">
        <v>1160</v>
      </c>
      <c r="H468" s="17"/>
      <c r="I468" s="18"/>
      <c r="J468" s="18">
        <v>44014</v>
      </c>
      <c r="K468" s="27" t="str">
        <f>IFERROR(VLOOKUP([1]!NeedsData[[#This Row],[Need Number]],[1]!Database[#Data],K$1,FALSE),"")</f>
        <v/>
      </c>
      <c r="L468" s="8" t="s">
        <v>1963</v>
      </c>
    </row>
    <row r="469" spans="1:12" ht="72.5" x14ac:dyDescent="0.35">
      <c r="A469" s="3" t="s">
        <v>466</v>
      </c>
      <c r="B469" s="6" t="str">
        <f t="shared" si="7"/>
        <v>ATSI</v>
      </c>
      <c r="C469" s="6" t="s">
        <v>929</v>
      </c>
      <c r="D469" s="19">
        <v>43942</v>
      </c>
      <c r="E469" s="19">
        <v>43973</v>
      </c>
      <c r="F469" s="19">
        <v>44105</v>
      </c>
      <c r="G469" s="19" t="s">
        <v>1161</v>
      </c>
      <c r="H469" s="19"/>
      <c r="I469" s="20"/>
      <c r="J469" s="20">
        <v>44130</v>
      </c>
      <c r="K469" s="28" t="s">
        <v>1545</v>
      </c>
      <c r="L469" s="48" t="s">
        <v>1964</v>
      </c>
    </row>
    <row r="470" spans="1:12" ht="362.5" x14ac:dyDescent="0.35">
      <c r="A470" s="3" t="s">
        <v>467</v>
      </c>
      <c r="B470" s="4" t="str">
        <f t="shared" si="7"/>
        <v>ATSI</v>
      </c>
      <c r="C470" s="4" t="s">
        <v>929</v>
      </c>
      <c r="D470" s="17">
        <v>43942</v>
      </c>
      <c r="E470" s="17">
        <v>44001</v>
      </c>
      <c r="F470" s="17">
        <v>44120</v>
      </c>
      <c r="G470" s="17" t="s">
        <v>1162</v>
      </c>
      <c r="H470" s="17"/>
      <c r="I470" s="18"/>
      <c r="J470" s="18">
        <v>44130</v>
      </c>
      <c r="K470" s="27" t="s">
        <v>1546</v>
      </c>
      <c r="L470" s="8" t="s">
        <v>1965</v>
      </c>
    </row>
    <row r="471" spans="1:12" ht="246.5" x14ac:dyDescent="0.35">
      <c r="A471" s="3" t="s">
        <v>468</v>
      </c>
      <c r="B471" s="6" t="str">
        <f t="shared" si="7"/>
        <v>ATSI</v>
      </c>
      <c r="C471" s="6" t="s">
        <v>929</v>
      </c>
      <c r="D471" s="19">
        <v>43942</v>
      </c>
      <c r="E471" s="19">
        <v>44085</v>
      </c>
      <c r="F471" s="19"/>
      <c r="G471" s="19" t="s">
        <v>1163</v>
      </c>
      <c r="H471" s="19"/>
      <c r="I471" s="20"/>
      <c r="J471" s="20"/>
      <c r="K471" s="28" t="s">
        <v>1547</v>
      </c>
      <c r="L471" s="47" t="s">
        <v>1966</v>
      </c>
    </row>
    <row r="472" spans="1:12" ht="130.5" x14ac:dyDescent="0.35">
      <c r="A472" s="3" t="s">
        <v>469</v>
      </c>
      <c r="B472" s="4" t="str">
        <f t="shared" si="7"/>
        <v>ATSI</v>
      </c>
      <c r="C472" s="4" t="s">
        <v>929</v>
      </c>
      <c r="D472" s="17">
        <v>43942</v>
      </c>
      <c r="E472" s="17">
        <v>43973</v>
      </c>
      <c r="F472" s="17">
        <v>44105</v>
      </c>
      <c r="G472" s="17" t="s">
        <v>1164</v>
      </c>
      <c r="H472" s="17"/>
      <c r="I472" s="18"/>
      <c r="J472" s="18">
        <v>44130</v>
      </c>
      <c r="K472" s="27" t="s">
        <v>1548</v>
      </c>
      <c r="L472" s="8" t="s">
        <v>1967</v>
      </c>
    </row>
    <row r="473" spans="1:12" ht="217.5" x14ac:dyDescent="0.35">
      <c r="A473" s="3" t="s">
        <v>470</v>
      </c>
      <c r="B473" s="6" t="str">
        <f t="shared" si="7"/>
        <v>ATSI</v>
      </c>
      <c r="C473" s="6" t="s">
        <v>929</v>
      </c>
      <c r="D473" s="19">
        <v>43973</v>
      </c>
      <c r="E473" s="19">
        <v>44029</v>
      </c>
      <c r="F473" s="19">
        <v>44120</v>
      </c>
      <c r="G473" s="19" t="s">
        <v>1165</v>
      </c>
      <c r="H473" s="19"/>
      <c r="I473" s="20"/>
      <c r="J473" s="20">
        <v>44130</v>
      </c>
      <c r="K473" s="28" t="s">
        <v>1549</v>
      </c>
      <c r="L473" s="47" t="s">
        <v>1968</v>
      </c>
    </row>
    <row r="474" spans="1:12" ht="409.5" x14ac:dyDescent="0.35">
      <c r="A474" s="3" t="s">
        <v>471</v>
      </c>
      <c r="B474" s="4" t="str">
        <f t="shared" si="7"/>
        <v>ATSI</v>
      </c>
      <c r="C474" s="4" t="s">
        <v>929</v>
      </c>
      <c r="D474" s="17">
        <v>43973</v>
      </c>
      <c r="E474" s="17">
        <v>44029</v>
      </c>
      <c r="F474" s="17">
        <v>44120</v>
      </c>
      <c r="G474" s="17" t="s">
        <v>1166</v>
      </c>
      <c r="H474" s="17"/>
      <c r="I474" s="18"/>
      <c r="J474" s="18">
        <v>44130</v>
      </c>
      <c r="K474" s="27" t="s">
        <v>1550</v>
      </c>
      <c r="L474" s="8" t="s">
        <v>1969</v>
      </c>
    </row>
    <row r="475" spans="1:12" ht="87" x14ac:dyDescent="0.35">
      <c r="A475" s="3" t="s">
        <v>472</v>
      </c>
      <c r="B475" s="6" t="str">
        <f t="shared" si="7"/>
        <v>ATSI</v>
      </c>
      <c r="C475" s="6" t="s">
        <v>929</v>
      </c>
      <c r="D475" s="19">
        <v>43941</v>
      </c>
      <c r="E475" s="19">
        <v>44001</v>
      </c>
      <c r="F475" s="19">
        <v>44120</v>
      </c>
      <c r="G475" s="19" t="s">
        <v>1167</v>
      </c>
      <c r="H475" s="19"/>
      <c r="I475" s="20"/>
      <c r="J475" s="20">
        <v>44130</v>
      </c>
      <c r="K475" s="28" t="s">
        <v>1551</v>
      </c>
      <c r="L475" s="47" t="s">
        <v>1970</v>
      </c>
    </row>
    <row r="476" spans="1:12" ht="72.5" x14ac:dyDescent="0.35">
      <c r="A476" s="3" t="s">
        <v>473</v>
      </c>
      <c r="B476" s="4" t="str">
        <f t="shared" si="7"/>
        <v>ATSI</v>
      </c>
      <c r="C476" s="4" t="s">
        <v>929</v>
      </c>
      <c r="D476" s="17">
        <v>43973</v>
      </c>
      <c r="E476" s="17">
        <v>44001</v>
      </c>
      <c r="F476" s="17">
        <v>44120</v>
      </c>
      <c r="G476" s="17" t="s">
        <v>1168</v>
      </c>
      <c r="H476" s="17"/>
      <c r="I476" s="18"/>
      <c r="J476" s="18">
        <v>44130</v>
      </c>
      <c r="K476" s="27" t="s">
        <v>1552</v>
      </c>
      <c r="L476" s="36" t="s">
        <v>1971</v>
      </c>
    </row>
    <row r="477" spans="1:12" ht="406" x14ac:dyDescent="0.35">
      <c r="A477" s="3" t="s">
        <v>474</v>
      </c>
      <c r="B477" s="6" t="s">
        <v>475</v>
      </c>
      <c r="C477" s="6" t="s">
        <v>929</v>
      </c>
      <c r="D477" s="19">
        <v>44001</v>
      </c>
      <c r="E477" s="19"/>
      <c r="F477" s="19"/>
      <c r="G477" s="19"/>
      <c r="H477" s="19"/>
      <c r="I477" s="20"/>
      <c r="J477" s="20"/>
      <c r="K477" s="28" t="s">
        <v>1553</v>
      </c>
      <c r="L477" s="48" t="s">
        <v>1972</v>
      </c>
    </row>
    <row r="478" spans="1:12" ht="203" x14ac:dyDescent="0.35">
      <c r="A478" s="3" t="s">
        <v>476</v>
      </c>
      <c r="B478" s="4" t="s">
        <v>475</v>
      </c>
      <c r="C478" s="4" t="s">
        <v>929</v>
      </c>
      <c r="D478" s="17">
        <v>44057</v>
      </c>
      <c r="E478" s="17">
        <v>44155</v>
      </c>
      <c r="F478" s="17"/>
      <c r="G478" s="17" t="s">
        <v>1169</v>
      </c>
      <c r="H478" s="17"/>
      <c r="I478" s="18"/>
      <c r="J478" s="18"/>
      <c r="K478" s="27" t="s">
        <v>1554</v>
      </c>
      <c r="L478" s="36" t="s">
        <v>1973</v>
      </c>
    </row>
    <row r="479" spans="1:12" ht="203" x14ac:dyDescent="0.35">
      <c r="A479" s="3" t="s">
        <v>477</v>
      </c>
      <c r="B479" s="6" t="str">
        <f t="shared" ref="B479:B542" si="8">IF(A479&lt;&gt;"",LEFT(A479,SEARCH("-",A479)-1),"")</f>
        <v>ATSI</v>
      </c>
      <c r="C479" s="6" t="s">
        <v>929</v>
      </c>
      <c r="D479" s="19">
        <v>44057</v>
      </c>
      <c r="E479" s="19">
        <v>44155</v>
      </c>
      <c r="F479" s="19">
        <v>44370</v>
      </c>
      <c r="G479" s="19" t="s">
        <v>1170</v>
      </c>
      <c r="H479" s="19"/>
      <c r="I479" s="20"/>
      <c r="J479" s="20"/>
      <c r="K479" s="28" t="s">
        <v>1555</v>
      </c>
      <c r="L479" s="48" t="s">
        <v>1973</v>
      </c>
    </row>
    <row r="480" spans="1:12" ht="203" x14ac:dyDescent="0.35">
      <c r="A480" s="3" t="s">
        <v>478</v>
      </c>
      <c r="B480" s="4" t="str">
        <f t="shared" si="8"/>
        <v>ATSI</v>
      </c>
      <c r="C480" s="4" t="s">
        <v>929</v>
      </c>
      <c r="D480" s="17">
        <v>44057</v>
      </c>
      <c r="E480" s="17">
        <v>44155</v>
      </c>
      <c r="F480" s="17">
        <v>44370</v>
      </c>
      <c r="G480" s="17" t="s">
        <v>1171</v>
      </c>
      <c r="H480" s="17"/>
      <c r="I480" s="18"/>
      <c r="J480" s="18"/>
      <c r="K480" s="27" t="s">
        <v>1556</v>
      </c>
      <c r="L480" s="36" t="s">
        <v>1973</v>
      </c>
    </row>
    <row r="481" spans="1:12" ht="203" x14ac:dyDescent="0.35">
      <c r="A481" s="3" t="s">
        <v>479</v>
      </c>
      <c r="B481" s="6" t="str">
        <f t="shared" si="8"/>
        <v>ATSI</v>
      </c>
      <c r="C481" s="6" t="s">
        <v>929</v>
      </c>
      <c r="D481" s="19">
        <v>44057</v>
      </c>
      <c r="E481" s="19">
        <v>44155</v>
      </c>
      <c r="F481" s="19">
        <v>44370</v>
      </c>
      <c r="G481" s="19" t="s">
        <v>1172</v>
      </c>
      <c r="H481" s="19"/>
      <c r="I481" s="20"/>
      <c r="J481" s="20"/>
      <c r="K481" s="28" t="s">
        <v>1557</v>
      </c>
      <c r="L481" s="48" t="s">
        <v>1973</v>
      </c>
    </row>
    <row r="482" spans="1:12" ht="203" x14ac:dyDescent="0.35">
      <c r="A482" s="3" t="s">
        <v>480</v>
      </c>
      <c r="B482" s="4" t="str">
        <f t="shared" si="8"/>
        <v>ATSI</v>
      </c>
      <c r="C482" s="4" t="s">
        <v>929</v>
      </c>
      <c r="D482" s="17">
        <v>44057</v>
      </c>
      <c r="E482" s="17">
        <v>44155</v>
      </c>
      <c r="F482" s="17">
        <v>44370</v>
      </c>
      <c r="G482" s="17" t="s">
        <v>1173</v>
      </c>
      <c r="H482" s="17"/>
      <c r="I482" s="18"/>
      <c r="J482" s="18"/>
      <c r="K482" s="27" t="s">
        <v>1558</v>
      </c>
      <c r="L482" s="36" t="s">
        <v>1973</v>
      </c>
    </row>
    <row r="483" spans="1:12" ht="203" x14ac:dyDescent="0.35">
      <c r="A483" s="3" t="s">
        <v>481</v>
      </c>
      <c r="B483" s="6" t="str">
        <f t="shared" si="8"/>
        <v>ATSI</v>
      </c>
      <c r="C483" s="6" t="s">
        <v>929</v>
      </c>
      <c r="D483" s="19">
        <v>44057</v>
      </c>
      <c r="E483" s="19">
        <v>44155</v>
      </c>
      <c r="F483" s="19">
        <v>44370</v>
      </c>
      <c r="G483" s="19" t="s">
        <v>1174</v>
      </c>
      <c r="H483" s="19"/>
      <c r="I483" s="20"/>
      <c r="J483" s="20"/>
      <c r="K483" s="28" t="s">
        <v>1559</v>
      </c>
      <c r="L483" s="48" t="s">
        <v>1973</v>
      </c>
    </row>
    <row r="484" spans="1:12" ht="203" x14ac:dyDescent="0.35">
      <c r="A484" s="3" t="s">
        <v>482</v>
      </c>
      <c r="B484" s="4" t="str">
        <f t="shared" si="8"/>
        <v>ATSI</v>
      </c>
      <c r="C484" s="4" t="s">
        <v>929</v>
      </c>
      <c r="D484" s="17">
        <v>44057</v>
      </c>
      <c r="E484" s="17">
        <v>44155</v>
      </c>
      <c r="F484" s="17">
        <v>44370</v>
      </c>
      <c r="G484" s="17" t="s">
        <v>1175</v>
      </c>
      <c r="H484" s="17"/>
      <c r="I484" s="18"/>
      <c r="J484" s="18"/>
      <c r="K484" s="27" t="s">
        <v>1560</v>
      </c>
      <c r="L484" s="36" t="s">
        <v>1973</v>
      </c>
    </row>
    <row r="485" spans="1:12" ht="203" x14ac:dyDescent="0.35">
      <c r="A485" s="3" t="s">
        <v>483</v>
      </c>
      <c r="B485" s="6" t="str">
        <f t="shared" si="8"/>
        <v>ATSI</v>
      </c>
      <c r="C485" s="6" t="s">
        <v>929</v>
      </c>
      <c r="D485" s="19">
        <v>44057</v>
      </c>
      <c r="E485" s="19">
        <v>44155</v>
      </c>
      <c r="F485" s="19">
        <v>44370</v>
      </c>
      <c r="G485" s="19" t="s">
        <v>1176</v>
      </c>
      <c r="H485" s="19"/>
      <c r="I485" s="20"/>
      <c r="J485" s="20"/>
      <c r="K485" s="28" t="s">
        <v>1561</v>
      </c>
      <c r="L485" s="48" t="s">
        <v>1973</v>
      </c>
    </row>
    <row r="486" spans="1:12" ht="203" x14ac:dyDescent="0.35">
      <c r="A486" s="3" t="s">
        <v>484</v>
      </c>
      <c r="B486" s="4" t="str">
        <f t="shared" si="8"/>
        <v>ATSI</v>
      </c>
      <c r="C486" s="4" t="s">
        <v>929</v>
      </c>
      <c r="D486" s="17">
        <v>44057</v>
      </c>
      <c r="E486" s="17">
        <v>44155</v>
      </c>
      <c r="F486" s="17">
        <v>44370</v>
      </c>
      <c r="G486" s="17" t="s">
        <v>1177</v>
      </c>
      <c r="H486" s="17"/>
      <c r="I486" s="18"/>
      <c r="J486" s="18"/>
      <c r="K486" s="27" t="s">
        <v>1562</v>
      </c>
      <c r="L486" s="36" t="s">
        <v>1973</v>
      </c>
    </row>
    <row r="487" spans="1:12" ht="203" x14ac:dyDescent="0.35">
      <c r="A487" s="3" t="s">
        <v>485</v>
      </c>
      <c r="B487" s="6" t="str">
        <f t="shared" si="8"/>
        <v>ATSI</v>
      </c>
      <c r="C487" s="6" t="s">
        <v>929</v>
      </c>
      <c r="D487" s="19">
        <v>44057</v>
      </c>
      <c r="E487" s="19">
        <v>44155</v>
      </c>
      <c r="F487" s="19">
        <v>44370</v>
      </c>
      <c r="G487" s="19" t="s">
        <v>1178</v>
      </c>
      <c r="H487" s="19"/>
      <c r="I487" s="20"/>
      <c r="J487" s="20"/>
      <c r="K487" s="28" t="s">
        <v>1563</v>
      </c>
      <c r="L487" s="48" t="s">
        <v>1973</v>
      </c>
    </row>
    <row r="488" spans="1:12" ht="203" x14ac:dyDescent="0.35">
      <c r="A488" s="3" t="s">
        <v>486</v>
      </c>
      <c r="B488" s="4" t="str">
        <f t="shared" si="8"/>
        <v>ATSI</v>
      </c>
      <c r="C488" s="4" t="s">
        <v>929</v>
      </c>
      <c r="D488" s="17">
        <v>44057</v>
      </c>
      <c r="E488" s="17"/>
      <c r="F488" s="17"/>
      <c r="G488" s="17"/>
      <c r="H488" s="17"/>
      <c r="I488" s="18"/>
      <c r="J488" s="18"/>
      <c r="K488" s="27" t="s">
        <v>1564</v>
      </c>
      <c r="L488" s="36" t="s">
        <v>1973</v>
      </c>
    </row>
    <row r="489" spans="1:12" ht="203" x14ac:dyDescent="0.35">
      <c r="A489" s="3" t="s">
        <v>487</v>
      </c>
      <c r="B489" s="6" t="str">
        <f t="shared" si="8"/>
        <v>ATSI</v>
      </c>
      <c r="C489" s="6" t="s">
        <v>929</v>
      </c>
      <c r="D489" s="19">
        <v>44057</v>
      </c>
      <c r="E489" s="19">
        <v>44155</v>
      </c>
      <c r="F489" s="19">
        <v>44370</v>
      </c>
      <c r="G489" s="19" t="s">
        <v>1179</v>
      </c>
      <c r="H489" s="19"/>
      <c r="I489" s="20"/>
      <c r="J489" s="20"/>
      <c r="K489" s="28" t="s">
        <v>1565</v>
      </c>
      <c r="L489" s="48" t="s">
        <v>1973</v>
      </c>
    </row>
    <row r="490" spans="1:12" ht="203" x14ac:dyDescent="0.35">
      <c r="A490" s="3" t="s">
        <v>488</v>
      </c>
      <c r="B490" s="4" t="str">
        <f t="shared" si="8"/>
        <v>ATSI</v>
      </c>
      <c r="C490" s="4" t="s">
        <v>929</v>
      </c>
      <c r="D490" s="17">
        <v>44057</v>
      </c>
      <c r="E490" s="17">
        <v>44155</v>
      </c>
      <c r="F490" s="17">
        <v>44370</v>
      </c>
      <c r="G490" s="17" t="s">
        <v>1180</v>
      </c>
      <c r="H490" s="17"/>
      <c r="I490" s="18"/>
      <c r="J490" s="18"/>
      <c r="K490" s="27" t="s">
        <v>1566</v>
      </c>
      <c r="L490" s="36" t="s">
        <v>1973</v>
      </c>
    </row>
    <row r="491" spans="1:12" ht="203" x14ac:dyDescent="0.35">
      <c r="A491" s="3" t="s">
        <v>489</v>
      </c>
      <c r="B491" s="6" t="str">
        <f t="shared" si="8"/>
        <v>ATSI</v>
      </c>
      <c r="C491" s="6" t="s">
        <v>929</v>
      </c>
      <c r="D491" s="19">
        <v>44057</v>
      </c>
      <c r="E491" s="19">
        <v>44155</v>
      </c>
      <c r="F491" s="19">
        <v>44370</v>
      </c>
      <c r="G491" s="19" t="s">
        <v>1181</v>
      </c>
      <c r="H491" s="19"/>
      <c r="I491" s="20"/>
      <c r="J491" s="20"/>
      <c r="K491" s="28" t="s">
        <v>1567</v>
      </c>
      <c r="L491" s="48" t="s">
        <v>1973</v>
      </c>
    </row>
    <row r="492" spans="1:12" ht="333.5" x14ac:dyDescent="0.35">
      <c r="A492" s="3" t="s">
        <v>490</v>
      </c>
      <c r="B492" s="4" t="str">
        <f t="shared" si="8"/>
        <v>ATSI</v>
      </c>
      <c r="C492" s="4" t="s">
        <v>929</v>
      </c>
      <c r="D492" s="17">
        <v>44057</v>
      </c>
      <c r="E492" s="17"/>
      <c r="F492" s="17"/>
      <c r="G492" s="17"/>
      <c r="H492" s="17"/>
      <c r="I492" s="18"/>
      <c r="J492" s="18"/>
      <c r="K492" s="27" t="s">
        <v>1568</v>
      </c>
      <c r="L492" s="36" t="s">
        <v>1974</v>
      </c>
    </row>
    <row r="493" spans="1:12" ht="275.5" x14ac:dyDescent="0.35">
      <c r="A493" s="3" t="s">
        <v>491</v>
      </c>
      <c r="B493" s="6" t="str">
        <f t="shared" si="8"/>
        <v>ATSI</v>
      </c>
      <c r="C493" s="6" t="s">
        <v>929</v>
      </c>
      <c r="D493" s="19">
        <v>44057</v>
      </c>
      <c r="E493" s="19"/>
      <c r="F493" s="19"/>
      <c r="G493" s="19"/>
      <c r="H493" s="19"/>
      <c r="I493" s="20"/>
      <c r="J493" s="20"/>
      <c r="K493" s="28" t="s">
        <v>1569</v>
      </c>
      <c r="L493" s="48" t="s">
        <v>1975</v>
      </c>
    </row>
    <row r="494" spans="1:12" ht="246.5" x14ac:dyDescent="0.35">
      <c r="A494" s="3" t="s">
        <v>492</v>
      </c>
      <c r="B494" s="4" t="str">
        <f t="shared" si="8"/>
        <v>ATSI</v>
      </c>
      <c r="C494" s="4" t="s">
        <v>929</v>
      </c>
      <c r="D494" s="17">
        <v>44057</v>
      </c>
      <c r="E494" s="17"/>
      <c r="F494" s="17"/>
      <c r="G494" s="17"/>
      <c r="H494" s="17"/>
      <c r="I494" s="18"/>
      <c r="J494" s="18"/>
      <c r="K494" s="27" t="s">
        <v>1570</v>
      </c>
      <c r="L494" s="36" t="s">
        <v>1976</v>
      </c>
    </row>
    <row r="495" spans="1:12" ht="333.5" x14ac:dyDescent="0.35">
      <c r="A495" s="3" t="s">
        <v>493</v>
      </c>
      <c r="B495" s="6" t="str">
        <f t="shared" si="8"/>
        <v>ATSI</v>
      </c>
      <c r="C495" s="6" t="s">
        <v>929</v>
      </c>
      <c r="D495" s="19">
        <v>44057</v>
      </c>
      <c r="E495" s="19"/>
      <c r="F495" s="19"/>
      <c r="G495" s="19"/>
      <c r="H495" s="19"/>
      <c r="I495" s="20"/>
      <c r="J495" s="20"/>
      <c r="K495" s="28" t="s">
        <v>1571</v>
      </c>
      <c r="L495" s="48" t="s">
        <v>1977</v>
      </c>
    </row>
    <row r="496" spans="1:12" ht="377" x14ac:dyDescent="0.35">
      <c r="A496" s="3" t="s">
        <v>494</v>
      </c>
      <c r="B496" s="4" t="str">
        <f t="shared" si="8"/>
        <v>ATSI</v>
      </c>
      <c r="C496" s="4" t="s">
        <v>929</v>
      </c>
      <c r="D496" s="17">
        <v>44057</v>
      </c>
      <c r="E496" s="17"/>
      <c r="F496" s="17"/>
      <c r="G496" s="17"/>
      <c r="H496" s="17"/>
      <c r="I496" s="18"/>
      <c r="J496" s="18"/>
      <c r="K496" s="27" t="s">
        <v>1572</v>
      </c>
      <c r="L496" s="36" t="s">
        <v>1978</v>
      </c>
    </row>
    <row r="497" spans="1:12" ht="290" x14ac:dyDescent="0.35">
      <c r="A497" s="3" t="s">
        <v>495</v>
      </c>
      <c r="B497" s="6" t="str">
        <f t="shared" si="8"/>
        <v>ATSI</v>
      </c>
      <c r="C497" s="6" t="s">
        <v>929</v>
      </c>
      <c r="D497" s="19">
        <v>44057</v>
      </c>
      <c r="E497" s="19"/>
      <c r="F497" s="19"/>
      <c r="G497" s="19"/>
      <c r="H497" s="19"/>
      <c r="I497" s="20"/>
      <c r="J497" s="20"/>
      <c r="K497" s="28" t="s">
        <v>1573</v>
      </c>
      <c r="L497" s="48" t="s">
        <v>1979</v>
      </c>
    </row>
    <row r="498" spans="1:12" ht="203" x14ac:dyDescent="0.35">
      <c r="A498" s="3" t="s">
        <v>496</v>
      </c>
      <c r="B498" s="4" t="str">
        <f t="shared" si="8"/>
        <v>ATSI</v>
      </c>
      <c r="C498" s="4" t="s">
        <v>929</v>
      </c>
      <c r="D498" s="17">
        <v>44057</v>
      </c>
      <c r="E498" s="17">
        <v>44155</v>
      </c>
      <c r="F498" s="17">
        <v>44370</v>
      </c>
      <c r="G498" s="17" t="s">
        <v>1182</v>
      </c>
      <c r="H498" s="17"/>
      <c r="I498" s="18"/>
      <c r="J498" s="18"/>
      <c r="K498" s="27" t="s">
        <v>1555</v>
      </c>
      <c r="L498" s="36" t="s">
        <v>1973</v>
      </c>
    </row>
    <row r="499" spans="1:12" ht="159.5" x14ac:dyDescent="0.35">
      <c r="A499" s="3" t="s">
        <v>497</v>
      </c>
      <c r="B499" s="6" t="str">
        <f t="shared" si="8"/>
        <v>ATSI</v>
      </c>
      <c r="C499" s="6" t="s">
        <v>929</v>
      </c>
      <c r="D499" s="19">
        <v>44155</v>
      </c>
      <c r="E499" s="19">
        <v>44244</v>
      </c>
      <c r="F499" s="19"/>
      <c r="G499" s="19"/>
      <c r="H499" s="19"/>
      <c r="I499" s="20"/>
      <c r="J499" s="20"/>
      <c r="K499" s="28" t="s">
        <v>1574</v>
      </c>
      <c r="L499" s="48" t="s">
        <v>1980</v>
      </c>
    </row>
    <row r="500" spans="1:12" ht="72.5" x14ac:dyDescent="0.35">
      <c r="A500" s="3" t="s">
        <v>498</v>
      </c>
      <c r="B500" s="4" t="str">
        <f t="shared" si="8"/>
        <v>ATSI</v>
      </c>
      <c r="C500" s="4" t="s">
        <v>929</v>
      </c>
      <c r="D500" s="17">
        <v>44085</v>
      </c>
      <c r="E500" s="17">
        <v>44244</v>
      </c>
      <c r="F500" s="17"/>
      <c r="G500" s="17"/>
      <c r="H500" s="17"/>
      <c r="I500" s="18"/>
      <c r="J500" s="18"/>
      <c r="K500" s="27" t="s">
        <v>1575</v>
      </c>
      <c r="L500" s="8" t="s">
        <v>1981</v>
      </c>
    </row>
    <row r="501" spans="1:12" ht="290" x14ac:dyDescent="0.35">
      <c r="A501" s="3" t="s">
        <v>499</v>
      </c>
      <c r="B501" s="6" t="str">
        <f t="shared" si="8"/>
        <v>ATSI</v>
      </c>
      <c r="C501" s="6" t="s">
        <v>929</v>
      </c>
      <c r="D501" s="19">
        <v>44155</v>
      </c>
      <c r="E501" s="19"/>
      <c r="F501" s="19"/>
      <c r="G501" s="19"/>
      <c r="H501" s="19"/>
      <c r="I501" s="20"/>
      <c r="J501" s="20"/>
      <c r="K501" s="28" t="s">
        <v>1576</v>
      </c>
      <c r="L501" s="48" t="s">
        <v>1982</v>
      </c>
    </row>
    <row r="502" spans="1:12" ht="174" x14ac:dyDescent="0.35">
      <c r="A502" s="3" t="s">
        <v>500</v>
      </c>
      <c r="B502" s="4" t="str">
        <f t="shared" si="8"/>
        <v>ATSI</v>
      </c>
      <c r="C502" s="4" t="s">
        <v>929</v>
      </c>
      <c r="D502" s="17">
        <v>44155</v>
      </c>
      <c r="E502" s="17"/>
      <c r="F502" s="17"/>
      <c r="G502" s="17"/>
      <c r="H502" s="17"/>
      <c r="I502" s="18"/>
      <c r="J502" s="18"/>
      <c r="K502" s="27" t="s">
        <v>1577</v>
      </c>
      <c r="L502" s="36" t="s">
        <v>1983</v>
      </c>
    </row>
    <row r="503" spans="1:12" ht="87" x14ac:dyDescent="0.35">
      <c r="A503" s="3" t="s">
        <v>501</v>
      </c>
      <c r="B503" s="6" t="str">
        <f t="shared" si="8"/>
        <v>ATSI</v>
      </c>
      <c r="C503" s="6" t="s">
        <v>929</v>
      </c>
      <c r="D503" s="19">
        <v>44211</v>
      </c>
      <c r="E503" s="19"/>
      <c r="F503" s="19"/>
      <c r="G503" s="19"/>
      <c r="H503" s="19"/>
      <c r="I503" s="20"/>
      <c r="J503" s="20"/>
      <c r="K503" s="28" t="s">
        <v>1578</v>
      </c>
      <c r="L503" s="46" t="s">
        <v>1984</v>
      </c>
    </row>
    <row r="504" spans="1:12" ht="116" x14ac:dyDescent="0.35">
      <c r="A504" s="3" t="s">
        <v>502</v>
      </c>
      <c r="B504" s="4" t="str">
        <f t="shared" si="8"/>
        <v>ATSI</v>
      </c>
      <c r="C504" s="4" t="s">
        <v>929</v>
      </c>
      <c r="D504" s="17">
        <v>44274</v>
      </c>
      <c r="E504" s="17"/>
      <c r="F504" s="17"/>
      <c r="G504" s="17"/>
      <c r="H504" s="17"/>
      <c r="I504" s="18"/>
      <c r="J504" s="18"/>
      <c r="K504" s="27" t="str">
        <f>IFERROR(VLOOKUP([1]!NeedsData[[#This Row],[Need Number]],[1]!Database[#Data],K$1,FALSE),"")</f>
        <v/>
      </c>
      <c r="L504" s="8" t="s">
        <v>1985</v>
      </c>
    </row>
    <row r="505" spans="1:12" ht="409.5" x14ac:dyDescent="0.35">
      <c r="A505" s="3" t="s">
        <v>503</v>
      </c>
      <c r="B505" s="6" t="str">
        <f t="shared" si="8"/>
        <v>AEP</v>
      </c>
      <c r="C505" s="6" t="s">
        <v>929</v>
      </c>
      <c r="D505" s="19">
        <v>44302</v>
      </c>
      <c r="E505" s="19">
        <v>44393</v>
      </c>
      <c r="F505" s="19">
        <v>44441</v>
      </c>
      <c r="G505" s="19" t="s">
        <v>941</v>
      </c>
      <c r="H505" s="19"/>
      <c r="I505" s="20"/>
      <c r="J505" s="20">
        <v>44440</v>
      </c>
      <c r="K505" s="28" t="str">
        <f>IFERROR(VLOOKUP([1]!NeedsData[[#This Row],[Need Number]],[1]!Database[#Data],K$1,FALSE),"")</f>
        <v/>
      </c>
      <c r="L505" s="47" t="s">
        <v>1986</v>
      </c>
    </row>
    <row r="506" spans="1:12" ht="203" x14ac:dyDescent="0.35">
      <c r="A506" s="3" t="s">
        <v>504</v>
      </c>
      <c r="B506" s="4" t="str">
        <f t="shared" si="8"/>
        <v>AEP</v>
      </c>
      <c r="C506" s="4" t="s">
        <v>929</v>
      </c>
      <c r="D506" s="17">
        <v>44302</v>
      </c>
      <c r="E506" s="17">
        <v>44393</v>
      </c>
      <c r="F506" s="17">
        <v>44441</v>
      </c>
      <c r="G506" s="17" t="s">
        <v>1120</v>
      </c>
      <c r="H506" s="17"/>
      <c r="I506" s="18"/>
      <c r="J506" s="18">
        <v>44440</v>
      </c>
      <c r="K506" s="27" t="str">
        <f>IFERROR(VLOOKUP([1]!NeedsData[[#This Row],[Need Number]],[1]!Database[#Data],K$1,FALSE),"")</f>
        <v/>
      </c>
      <c r="L506" s="8" t="s">
        <v>1987</v>
      </c>
    </row>
    <row r="507" spans="1:12" ht="101.5" x14ac:dyDescent="0.35">
      <c r="A507" s="3" t="s">
        <v>505</v>
      </c>
      <c r="B507" s="6" t="str">
        <f t="shared" si="8"/>
        <v>AEP</v>
      </c>
      <c r="C507" s="6" t="s">
        <v>929</v>
      </c>
      <c r="D507" s="19">
        <v>44274</v>
      </c>
      <c r="E507" s="19">
        <v>44393</v>
      </c>
      <c r="F507" s="19">
        <v>44441</v>
      </c>
      <c r="G507" s="6" t="s">
        <v>1183</v>
      </c>
      <c r="H507" s="19"/>
      <c r="I507" s="20"/>
      <c r="J507" s="20">
        <v>44440</v>
      </c>
      <c r="K507" s="28" t="s">
        <v>1579</v>
      </c>
      <c r="L507" s="47" t="s">
        <v>1988</v>
      </c>
    </row>
    <row r="508" spans="1:12" ht="116" x14ac:dyDescent="0.35">
      <c r="A508" s="3" t="s">
        <v>506</v>
      </c>
      <c r="B508" s="4" t="str">
        <f t="shared" si="8"/>
        <v>ATSI</v>
      </c>
      <c r="C508" s="4" t="s">
        <v>929</v>
      </c>
      <c r="D508" s="17">
        <v>44337</v>
      </c>
      <c r="E508" s="17"/>
      <c r="F508" s="17"/>
      <c r="G508" s="17"/>
      <c r="H508" s="17"/>
      <c r="I508" s="18"/>
      <c r="J508" s="18"/>
      <c r="K508" s="27" t="s">
        <v>1521</v>
      </c>
      <c r="L508" s="8" t="s">
        <v>1989</v>
      </c>
    </row>
    <row r="509" spans="1:12" ht="406" x14ac:dyDescent="0.35">
      <c r="A509" s="3" t="s">
        <v>507</v>
      </c>
      <c r="B509" s="6" t="str">
        <f t="shared" si="8"/>
        <v>AEP</v>
      </c>
      <c r="C509" s="6" t="s">
        <v>929</v>
      </c>
      <c r="D509" s="19">
        <v>44302</v>
      </c>
      <c r="E509" s="19">
        <v>44393</v>
      </c>
      <c r="F509" s="19">
        <v>44441</v>
      </c>
      <c r="G509" s="19" t="s">
        <v>1011</v>
      </c>
      <c r="H509" s="19"/>
      <c r="I509" s="20"/>
      <c r="J509" s="20">
        <v>44440</v>
      </c>
      <c r="K509" s="28" t="str">
        <f>IFERROR(VLOOKUP([1]!NeedsData[[#This Row],[Need Number]],[1]!Database[#Data],K$1,FALSE),"")</f>
        <v/>
      </c>
      <c r="L509" s="47" t="s">
        <v>1990</v>
      </c>
    </row>
    <row r="510" spans="1:12" ht="188.5" x14ac:dyDescent="0.35">
      <c r="A510" s="3" t="s">
        <v>508</v>
      </c>
      <c r="B510" s="4" t="str">
        <f t="shared" si="8"/>
        <v>AEP</v>
      </c>
      <c r="C510" s="4" t="s">
        <v>929</v>
      </c>
      <c r="D510" s="17">
        <v>44337</v>
      </c>
      <c r="E510" s="17">
        <v>44393</v>
      </c>
      <c r="F510" s="17">
        <v>44441</v>
      </c>
      <c r="G510" s="4" t="s">
        <v>1184</v>
      </c>
      <c r="H510" s="17"/>
      <c r="I510" s="18"/>
      <c r="J510" s="18">
        <v>44440</v>
      </c>
      <c r="K510" s="24" t="s">
        <v>1580</v>
      </c>
      <c r="L510" s="8" t="s">
        <v>1991</v>
      </c>
    </row>
    <row r="511" spans="1:12" ht="246.5" x14ac:dyDescent="0.35">
      <c r="A511" s="3" t="s">
        <v>509</v>
      </c>
      <c r="B511" s="6" t="str">
        <f t="shared" si="8"/>
        <v>ATSI</v>
      </c>
      <c r="C511" s="6" t="s">
        <v>929</v>
      </c>
      <c r="D511" s="19">
        <v>44424</v>
      </c>
      <c r="E511" s="19"/>
      <c r="F511" s="19"/>
      <c r="G511" s="19"/>
      <c r="H511" s="19"/>
      <c r="I511" s="20"/>
      <c r="J511" s="20"/>
      <c r="K511" s="28" t="s">
        <v>1581</v>
      </c>
      <c r="L511" s="47" t="s">
        <v>1992</v>
      </c>
    </row>
    <row r="512" spans="1:12" ht="188.5" x14ac:dyDescent="0.35">
      <c r="A512" s="3" t="s">
        <v>510</v>
      </c>
      <c r="B512" s="4" t="str">
        <f t="shared" si="8"/>
        <v>ATSI</v>
      </c>
      <c r="C512" s="4" t="s">
        <v>929</v>
      </c>
      <c r="D512" s="17">
        <v>44424</v>
      </c>
      <c r="E512" s="17"/>
      <c r="F512" s="17"/>
      <c r="G512" s="17"/>
      <c r="H512" s="17"/>
      <c r="I512" s="18"/>
      <c r="J512" s="18"/>
      <c r="K512" s="27" t="s">
        <v>1582</v>
      </c>
      <c r="L512" s="8" t="s">
        <v>1993</v>
      </c>
    </row>
    <row r="513" spans="1:12" ht="72.5" x14ac:dyDescent="0.35">
      <c r="A513" s="3" t="s">
        <v>511</v>
      </c>
      <c r="B513" s="6" t="str">
        <f t="shared" si="8"/>
        <v>ATSI</v>
      </c>
      <c r="C513" s="6" t="s">
        <v>929</v>
      </c>
      <c r="D513" s="19">
        <v>44362</v>
      </c>
      <c r="E513" s="19">
        <v>44393</v>
      </c>
      <c r="F513" s="19"/>
      <c r="G513" s="19"/>
      <c r="H513" s="19"/>
      <c r="I513" s="20"/>
      <c r="J513" s="20"/>
      <c r="K513" s="28" t="s">
        <v>1583</v>
      </c>
      <c r="L513" s="47" t="s">
        <v>1994</v>
      </c>
    </row>
    <row r="514" spans="1:12" ht="87" x14ac:dyDescent="0.35">
      <c r="A514" s="3" t="s">
        <v>512</v>
      </c>
      <c r="B514" s="4" t="str">
        <f t="shared" si="8"/>
        <v>ComEd</v>
      </c>
      <c r="C514" s="4" t="s">
        <v>929</v>
      </c>
      <c r="D514" s="17">
        <v>44302</v>
      </c>
      <c r="E514" s="17">
        <v>44393</v>
      </c>
      <c r="F514" s="17">
        <v>44470</v>
      </c>
      <c r="G514" s="17" t="s">
        <v>1185</v>
      </c>
      <c r="H514" s="17"/>
      <c r="I514" s="18"/>
      <c r="J514" s="18"/>
      <c r="K514" s="27" t="s">
        <v>1584</v>
      </c>
      <c r="L514" s="8" t="s">
        <v>1995</v>
      </c>
    </row>
    <row r="515" spans="1:12" ht="319" x14ac:dyDescent="0.35">
      <c r="A515" s="3" t="s">
        <v>513</v>
      </c>
      <c r="B515" s="6" t="str">
        <f t="shared" si="8"/>
        <v>NEET</v>
      </c>
      <c r="C515" s="6" t="s">
        <v>929</v>
      </c>
      <c r="D515" s="19">
        <v>44327</v>
      </c>
      <c r="E515" s="19">
        <v>44418</v>
      </c>
      <c r="F515" s="19"/>
      <c r="G515" s="19"/>
      <c r="H515" s="19"/>
      <c r="I515" s="20"/>
      <c r="J515" s="20"/>
      <c r="K515" s="28" t="str">
        <f>IFERROR(VLOOKUP([1]!NeedsData[[#This Row],[Need Number]],[1]!Database[#Data],K$1,FALSE),"")</f>
        <v/>
      </c>
      <c r="L515" s="47" t="s">
        <v>1996</v>
      </c>
    </row>
    <row r="516" spans="1:12" ht="72.5" x14ac:dyDescent="0.35">
      <c r="A516" s="3" t="s">
        <v>514</v>
      </c>
      <c r="B516" s="4" t="str">
        <f t="shared" si="8"/>
        <v>ATSI</v>
      </c>
      <c r="C516" s="4" t="s">
        <v>929</v>
      </c>
      <c r="D516" s="17">
        <v>44424</v>
      </c>
      <c r="E516" s="17"/>
      <c r="F516" s="17"/>
      <c r="G516" s="17"/>
      <c r="H516" s="17"/>
      <c r="I516" s="18"/>
      <c r="J516" s="18"/>
      <c r="K516" s="27" t="s">
        <v>1585</v>
      </c>
      <c r="L516" s="8" t="s">
        <v>1997</v>
      </c>
    </row>
    <row r="517" spans="1:12" x14ac:dyDescent="0.35">
      <c r="A517" s="3" t="s">
        <v>515</v>
      </c>
      <c r="B517" s="6" t="str">
        <f t="shared" si="8"/>
        <v>BE</v>
      </c>
      <c r="C517" s="6" t="s">
        <v>925</v>
      </c>
      <c r="D517" s="19">
        <v>43549</v>
      </c>
      <c r="E517" s="19"/>
      <c r="F517" s="19"/>
      <c r="G517" s="19"/>
      <c r="H517" s="19"/>
      <c r="I517" s="20"/>
      <c r="J517" s="20"/>
      <c r="K517" s="28" t="str">
        <f>IFERROR(VLOOKUP([1]!NeedsData[[#This Row],[Need Number]],[1]!Database[#Data],K$1,FALSE),"")</f>
        <v/>
      </c>
      <c r="L517" s="48" t="str">
        <f>IFERROR(VLOOKUP([1]!NeedsData[[#This Row],[Need Number]],[1]!Database[#Data],L$1,FALSE),"")</f>
        <v/>
      </c>
    </row>
    <row r="518" spans="1:12" x14ac:dyDescent="0.35">
      <c r="A518" s="5" t="s">
        <v>516</v>
      </c>
      <c r="B518" s="4" t="str">
        <f t="shared" si="8"/>
        <v>ME</v>
      </c>
      <c r="C518" s="4" t="s">
        <v>925</v>
      </c>
      <c r="D518" s="17">
        <v>43677</v>
      </c>
      <c r="E518" s="17">
        <v>43787</v>
      </c>
      <c r="F518" s="17">
        <v>43910</v>
      </c>
      <c r="G518" s="17" t="s">
        <v>1186</v>
      </c>
      <c r="H518" s="17"/>
      <c r="I518" s="18"/>
      <c r="J518" s="18">
        <v>43966</v>
      </c>
      <c r="K518" s="27" t="str">
        <f>IFERROR(VLOOKUP([1]!NeedsData[[#This Row],[Need Number]],[1]!Database[#Data],K$1,FALSE),"")</f>
        <v/>
      </c>
      <c r="L518" s="36" t="str">
        <f>IFERROR(VLOOKUP([1]!NeedsData[[#This Row],[Need Number]],[1]!Database[#Data],L$1,FALSE),"")</f>
        <v/>
      </c>
    </row>
    <row r="519" spans="1:12" x14ac:dyDescent="0.35">
      <c r="A519" s="5" t="s">
        <v>517</v>
      </c>
      <c r="B519" s="6" t="str">
        <f t="shared" si="8"/>
        <v>ME</v>
      </c>
      <c r="C519" s="6" t="s">
        <v>925</v>
      </c>
      <c r="D519" s="19">
        <v>43677</v>
      </c>
      <c r="E519" s="19">
        <v>43787</v>
      </c>
      <c r="F519" s="19">
        <v>43910</v>
      </c>
      <c r="G519" s="19" t="s">
        <v>1187</v>
      </c>
      <c r="H519" s="19"/>
      <c r="I519" s="20"/>
      <c r="J519" s="20">
        <v>43966</v>
      </c>
      <c r="K519" s="28" t="str">
        <f>IFERROR(VLOOKUP([1]!NeedsData[[#This Row],[Need Number]],[1]!Database[#Data],K$1,FALSE),"")</f>
        <v/>
      </c>
      <c r="L519" s="48" t="str">
        <f>IFERROR(VLOOKUP([1]!NeedsData[[#This Row],[Need Number]],[1]!Database[#Data],L$1,FALSE),"")</f>
        <v/>
      </c>
    </row>
    <row r="520" spans="1:12" x14ac:dyDescent="0.35">
      <c r="A520" s="5" t="s">
        <v>518</v>
      </c>
      <c r="B520" s="4" t="str">
        <f t="shared" si="8"/>
        <v>ME</v>
      </c>
      <c r="C520" s="4" t="s">
        <v>925</v>
      </c>
      <c r="D520" s="17">
        <v>43677</v>
      </c>
      <c r="E520" s="17">
        <v>43787</v>
      </c>
      <c r="F520" s="17">
        <v>43910</v>
      </c>
      <c r="G520" s="17" t="s">
        <v>1188</v>
      </c>
      <c r="H520" s="17"/>
      <c r="I520" s="18"/>
      <c r="J520" s="18">
        <v>43966</v>
      </c>
      <c r="K520" s="27" t="str">
        <f>IFERROR(VLOOKUP([1]!NeedsData[[#This Row],[Need Number]],[1]!Database[#Data],K$1,FALSE),"")</f>
        <v/>
      </c>
      <c r="L520" s="36" t="str">
        <f>IFERROR(VLOOKUP([1]!NeedsData[[#This Row],[Need Number]],[1]!Database[#Data],L$1,FALSE),"")</f>
        <v/>
      </c>
    </row>
    <row r="521" spans="1:12" x14ac:dyDescent="0.35">
      <c r="A521" s="5" t="s">
        <v>519</v>
      </c>
      <c r="B521" s="6" t="str">
        <f t="shared" si="8"/>
        <v>ME</v>
      </c>
      <c r="C521" s="6" t="s">
        <v>925</v>
      </c>
      <c r="D521" s="19">
        <v>43677</v>
      </c>
      <c r="E521" s="19">
        <v>43787</v>
      </c>
      <c r="F521" s="19">
        <v>43910</v>
      </c>
      <c r="G521" s="19" t="s">
        <v>1189</v>
      </c>
      <c r="H521" s="19"/>
      <c r="I521" s="20"/>
      <c r="J521" s="20">
        <v>43966</v>
      </c>
      <c r="K521" s="28" t="str">
        <f>IFERROR(VLOOKUP([1]!NeedsData[[#This Row],[Need Number]],[1]!Database[#Data],K$1,FALSE),"")</f>
        <v/>
      </c>
      <c r="L521" s="48" t="str">
        <f>IFERROR(VLOOKUP([1]!NeedsData[[#This Row],[Need Number]],[1]!Database[#Data],L$1,FALSE),"")</f>
        <v/>
      </c>
    </row>
    <row r="522" spans="1:12" x14ac:dyDescent="0.35">
      <c r="A522" s="3" t="s">
        <v>520</v>
      </c>
      <c r="B522" s="4" t="str">
        <f t="shared" si="8"/>
        <v>PN</v>
      </c>
      <c r="C522" s="4" t="s">
        <v>925</v>
      </c>
      <c r="D522" s="17">
        <v>43759</v>
      </c>
      <c r="E522" s="17">
        <v>43787</v>
      </c>
      <c r="F522" s="17">
        <v>43910</v>
      </c>
      <c r="G522" s="17" t="s">
        <v>1190</v>
      </c>
      <c r="H522" s="17"/>
      <c r="I522" s="18"/>
      <c r="J522" s="18">
        <v>43966</v>
      </c>
      <c r="K522" s="27" t="str">
        <f>IFERROR(VLOOKUP([1]!NeedsData[[#This Row],[Need Number]],[1]!Database[#Data],K$1,FALSE),"")</f>
        <v/>
      </c>
      <c r="L522" s="36" t="str">
        <f>IFERROR(VLOOKUP([1]!NeedsData[[#This Row],[Need Number]],[1]!Database[#Data],L$1,FALSE),"")</f>
        <v/>
      </c>
    </row>
    <row r="523" spans="1:12" x14ac:dyDescent="0.35">
      <c r="A523" s="3" t="s">
        <v>521</v>
      </c>
      <c r="B523" s="6" t="str">
        <f t="shared" si="8"/>
        <v>PPL</v>
      </c>
      <c r="C523" s="6" t="s">
        <v>925</v>
      </c>
      <c r="D523" s="19">
        <v>43518</v>
      </c>
      <c r="E523" s="19">
        <v>43787</v>
      </c>
      <c r="F523" s="19">
        <v>43984</v>
      </c>
      <c r="G523" s="19" t="s">
        <v>1191</v>
      </c>
      <c r="H523" s="19"/>
      <c r="I523" s="20"/>
      <c r="J523" s="20">
        <v>43984</v>
      </c>
      <c r="K523" s="28" t="str">
        <f>IFERROR(VLOOKUP([1]!NeedsData[[#This Row],[Need Number]],[1]!Database[#Data],K$1,FALSE),"")</f>
        <v/>
      </c>
      <c r="L523" s="48" t="str">
        <f>IFERROR(VLOOKUP([1]!NeedsData[[#This Row],[Need Number]],[1]!Database[#Data],L$1,FALSE),"")</f>
        <v/>
      </c>
    </row>
    <row r="524" spans="1:12" x14ac:dyDescent="0.35">
      <c r="A524" s="3" t="s">
        <v>522</v>
      </c>
      <c r="B524" s="4" t="str">
        <f t="shared" si="8"/>
        <v>PPL</v>
      </c>
      <c r="C524" s="4" t="s">
        <v>925</v>
      </c>
      <c r="D524" s="17">
        <v>43518</v>
      </c>
      <c r="E524" s="17">
        <v>43787</v>
      </c>
      <c r="F524" s="17">
        <v>43984</v>
      </c>
      <c r="G524" s="17" t="s">
        <v>1192</v>
      </c>
      <c r="H524" s="17"/>
      <c r="I524" s="18"/>
      <c r="J524" s="18">
        <v>43984</v>
      </c>
      <c r="K524" s="27" t="str">
        <f>IFERROR(VLOOKUP([1]!NeedsData[[#This Row],[Need Number]],[1]!Database[#Data],K$1,FALSE),"")</f>
        <v/>
      </c>
      <c r="L524" s="36" t="str">
        <f>IFERROR(VLOOKUP([1]!NeedsData[[#This Row],[Need Number]],[1]!Database[#Data],L$1,FALSE),"")</f>
        <v/>
      </c>
    </row>
    <row r="525" spans="1:12" x14ac:dyDescent="0.35">
      <c r="A525" s="3" t="s">
        <v>523</v>
      </c>
      <c r="B525" s="6" t="str">
        <f t="shared" si="8"/>
        <v>JCPL</v>
      </c>
      <c r="C525" s="6" t="s">
        <v>925</v>
      </c>
      <c r="D525" s="19">
        <v>43566</v>
      </c>
      <c r="E525" s="19">
        <v>43811</v>
      </c>
      <c r="F525" s="19">
        <v>44146</v>
      </c>
      <c r="G525" s="19" t="s">
        <v>1193</v>
      </c>
      <c r="H525" s="19"/>
      <c r="I525" s="20"/>
      <c r="J525" s="20"/>
      <c r="K525" s="28" t="str">
        <f>IFERROR(VLOOKUP([1]!NeedsData[[#This Row],[Need Number]],[1]!Database[#Data],K$1,FALSE),"")</f>
        <v/>
      </c>
      <c r="L525" s="48" t="str">
        <f>IFERROR(VLOOKUP([1]!NeedsData[[#This Row],[Need Number]],[1]!Database[#Data],L$1,FALSE),"")</f>
        <v/>
      </c>
    </row>
    <row r="526" spans="1:12" x14ac:dyDescent="0.35">
      <c r="A526" s="3" t="s">
        <v>524</v>
      </c>
      <c r="B526" s="4" t="str">
        <f t="shared" si="8"/>
        <v>PPL</v>
      </c>
      <c r="C526" s="4" t="s">
        <v>925</v>
      </c>
      <c r="D526" s="17">
        <v>43815</v>
      </c>
      <c r="E526" s="17">
        <v>43872</v>
      </c>
      <c r="F526" s="17">
        <v>43984</v>
      </c>
      <c r="G526" s="17" t="s">
        <v>1194</v>
      </c>
      <c r="H526" s="17"/>
      <c r="I526" s="18"/>
      <c r="J526" s="18">
        <v>43984</v>
      </c>
      <c r="K526" s="27" t="str">
        <f>IFERROR(VLOOKUP([1]!NeedsData[[#This Row],[Need Number]],[1]!Database[#Data],K$1,FALSE),"")</f>
        <v/>
      </c>
      <c r="L526" s="45" t="str">
        <f>IFERROR(VLOOKUP([1]!NeedsData[[#This Row],[Need Number]],[1]!Database[#Data],L$1,FALSE),"")</f>
        <v/>
      </c>
    </row>
    <row r="527" spans="1:12" x14ac:dyDescent="0.35">
      <c r="A527" s="3" t="s">
        <v>525</v>
      </c>
      <c r="B527" s="6" t="str">
        <f t="shared" si="8"/>
        <v>COMED</v>
      </c>
      <c r="C527" s="6" t="s">
        <v>929</v>
      </c>
      <c r="D527" s="19">
        <v>43755</v>
      </c>
      <c r="E527" s="19">
        <v>43791</v>
      </c>
      <c r="F527" s="19">
        <v>43858</v>
      </c>
      <c r="G527" s="19" t="s">
        <v>1195</v>
      </c>
      <c r="H527" s="19"/>
      <c r="I527" s="20"/>
      <c r="J527" s="20">
        <v>43966</v>
      </c>
      <c r="K527" s="28" t="str">
        <f>IFERROR(VLOOKUP([1]!NeedsData[[#This Row],[Need Number]],[1]!Database[#Data],K$1,FALSE),"")</f>
        <v/>
      </c>
      <c r="L527" s="48" t="str">
        <f>IFERROR(VLOOKUP([1]!NeedsData[[#This Row],[Need Number]],[1]!Database[#Data],L$1,FALSE),"")</f>
        <v/>
      </c>
    </row>
    <row r="528" spans="1:12" x14ac:dyDescent="0.35">
      <c r="A528" s="3" t="s">
        <v>526</v>
      </c>
      <c r="B528" s="4" t="str">
        <f t="shared" si="8"/>
        <v>COMED</v>
      </c>
      <c r="C528" s="4" t="s">
        <v>929</v>
      </c>
      <c r="D528" s="17">
        <v>43755</v>
      </c>
      <c r="E528" s="17">
        <v>43791</v>
      </c>
      <c r="F528" s="17">
        <v>43858</v>
      </c>
      <c r="G528" s="17" t="s">
        <v>1196</v>
      </c>
      <c r="H528" s="17"/>
      <c r="I528" s="18"/>
      <c r="J528" s="18">
        <v>43966</v>
      </c>
      <c r="K528" s="27" t="str">
        <f>IFERROR(VLOOKUP([1]!NeedsData[[#This Row],[Need Number]],[1]!Database[#Data],K$1,FALSE),"")</f>
        <v/>
      </c>
      <c r="L528" s="36" t="str">
        <f>IFERROR(VLOOKUP([1]!NeedsData[[#This Row],[Need Number]],[1]!Database[#Data],L$1,FALSE),"")</f>
        <v/>
      </c>
    </row>
    <row r="529" spans="1:12" ht="188.5" x14ac:dyDescent="0.35">
      <c r="A529" s="3" t="s">
        <v>527</v>
      </c>
      <c r="B529" s="6" t="str">
        <f t="shared" si="8"/>
        <v>ComEd</v>
      </c>
      <c r="C529" s="6" t="s">
        <v>929</v>
      </c>
      <c r="D529" s="19">
        <v>43900</v>
      </c>
      <c r="E529" s="19">
        <v>43935</v>
      </c>
      <c r="F529" s="19">
        <v>43997</v>
      </c>
      <c r="G529" s="19" t="s">
        <v>1197</v>
      </c>
      <c r="H529" s="19"/>
      <c r="I529" s="20"/>
      <c r="J529" s="20">
        <v>43997</v>
      </c>
      <c r="K529" s="28" t="s">
        <v>1586</v>
      </c>
      <c r="L529" s="48" t="s">
        <v>1998</v>
      </c>
    </row>
    <row r="530" spans="1:12" ht="217.5" x14ac:dyDescent="0.35">
      <c r="A530" s="3" t="s">
        <v>528</v>
      </c>
      <c r="B530" s="4" t="str">
        <f t="shared" si="8"/>
        <v>ComEd</v>
      </c>
      <c r="C530" s="4" t="s">
        <v>929</v>
      </c>
      <c r="D530" s="17">
        <v>43935</v>
      </c>
      <c r="E530" s="17">
        <v>43963</v>
      </c>
      <c r="F530" s="17">
        <v>44050</v>
      </c>
      <c r="G530" s="17" t="s">
        <v>1198</v>
      </c>
      <c r="H530" s="17"/>
      <c r="I530" s="17"/>
      <c r="J530" s="17">
        <v>44050</v>
      </c>
      <c r="K530" s="27" t="s">
        <v>1587</v>
      </c>
      <c r="L530" s="36" t="s">
        <v>1999</v>
      </c>
    </row>
    <row r="531" spans="1:12" ht="159.5" x14ac:dyDescent="0.35">
      <c r="A531" s="3" t="s">
        <v>529</v>
      </c>
      <c r="B531" s="6" t="str">
        <f t="shared" si="8"/>
        <v>ComEd</v>
      </c>
      <c r="C531" s="6" t="s">
        <v>929</v>
      </c>
      <c r="D531" s="19">
        <v>43935</v>
      </c>
      <c r="E531" s="19">
        <v>43963</v>
      </c>
      <c r="F531" s="19">
        <v>44050</v>
      </c>
      <c r="G531" s="19" t="s">
        <v>1199</v>
      </c>
      <c r="H531" s="19"/>
      <c r="I531" s="19"/>
      <c r="J531" s="19">
        <v>44050</v>
      </c>
      <c r="K531" s="28" t="s">
        <v>1588</v>
      </c>
      <c r="L531" s="48" t="s">
        <v>2000</v>
      </c>
    </row>
    <row r="532" spans="1:12" ht="87" x14ac:dyDescent="0.35">
      <c r="A532" s="3" t="s">
        <v>530</v>
      </c>
      <c r="B532" s="4" t="str">
        <f t="shared" si="8"/>
        <v>ComEd</v>
      </c>
      <c r="C532" s="4" t="s">
        <v>929</v>
      </c>
      <c r="D532" s="17">
        <v>43935</v>
      </c>
      <c r="E532" s="17">
        <v>43984</v>
      </c>
      <c r="F532" s="17">
        <v>44089</v>
      </c>
      <c r="G532" s="17" t="s">
        <v>1200</v>
      </c>
      <c r="H532" s="17"/>
      <c r="I532" s="18"/>
      <c r="J532" s="18">
        <v>44089</v>
      </c>
      <c r="K532" s="27" t="s">
        <v>1589</v>
      </c>
      <c r="L532" s="36" t="s">
        <v>2001</v>
      </c>
    </row>
    <row r="533" spans="1:12" ht="87" x14ac:dyDescent="0.35">
      <c r="A533" s="3" t="s">
        <v>531</v>
      </c>
      <c r="B533" s="6" t="str">
        <f t="shared" si="8"/>
        <v>ComEd</v>
      </c>
      <c r="C533" s="6" t="s">
        <v>929</v>
      </c>
      <c r="D533" s="19">
        <v>43941</v>
      </c>
      <c r="E533" s="19">
        <v>43973</v>
      </c>
      <c r="F533" s="19">
        <v>44050</v>
      </c>
      <c r="G533" s="19" t="s">
        <v>1201</v>
      </c>
      <c r="H533" s="19"/>
      <c r="I533" s="19"/>
      <c r="J533" s="19">
        <v>44050</v>
      </c>
      <c r="K533" s="28" t="s">
        <v>1590</v>
      </c>
      <c r="L533" s="48" t="s">
        <v>2002</v>
      </c>
    </row>
    <row r="534" spans="1:12" ht="232" x14ac:dyDescent="0.35">
      <c r="A534" s="7" t="s">
        <v>532</v>
      </c>
      <c r="B534" s="8" t="str">
        <f t="shared" si="8"/>
        <v>ComEd</v>
      </c>
      <c r="C534" s="8" t="s">
        <v>929</v>
      </c>
      <c r="D534" s="18">
        <v>43941</v>
      </c>
      <c r="E534" s="18">
        <v>43973</v>
      </c>
      <c r="F534" s="18">
        <v>44050</v>
      </c>
      <c r="G534" s="18" t="s">
        <v>1202</v>
      </c>
      <c r="H534" s="18"/>
      <c r="I534" s="18"/>
      <c r="J534" s="18">
        <v>44050</v>
      </c>
      <c r="K534" s="36" t="s">
        <v>1591</v>
      </c>
      <c r="L534" s="36" t="s">
        <v>2003</v>
      </c>
    </row>
    <row r="535" spans="1:12" ht="58" x14ac:dyDescent="0.35">
      <c r="A535" s="3" t="s">
        <v>533</v>
      </c>
      <c r="B535" s="6" t="str">
        <f t="shared" si="8"/>
        <v>ComEd</v>
      </c>
      <c r="C535" s="6" t="s">
        <v>929</v>
      </c>
      <c r="D535" s="19">
        <v>43941</v>
      </c>
      <c r="E535" s="19">
        <v>44029</v>
      </c>
      <c r="F535" s="19">
        <v>44125</v>
      </c>
      <c r="G535" s="19" t="s">
        <v>1203</v>
      </c>
      <c r="H535" s="19"/>
      <c r="I535" s="19"/>
      <c r="J535" s="19">
        <v>44125</v>
      </c>
      <c r="K535" s="28" t="s">
        <v>1592</v>
      </c>
      <c r="L535" s="48" t="s">
        <v>2004</v>
      </c>
    </row>
    <row r="536" spans="1:12" ht="145" x14ac:dyDescent="0.35">
      <c r="A536" s="3" t="s">
        <v>534</v>
      </c>
      <c r="B536" s="4" t="str">
        <f t="shared" si="8"/>
        <v>ComEd</v>
      </c>
      <c r="C536" s="4" t="s">
        <v>929</v>
      </c>
      <c r="D536" s="17">
        <v>43963</v>
      </c>
      <c r="E536" s="17">
        <v>44019</v>
      </c>
      <c r="F536" s="17">
        <v>44125</v>
      </c>
      <c r="G536" s="17" t="s">
        <v>1204</v>
      </c>
      <c r="H536" s="17"/>
      <c r="I536" s="17"/>
      <c r="J536" s="17">
        <v>44125</v>
      </c>
      <c r="K536" s="27" t="s">
        <v>1593</v>
      </c>
      <c r="L536" s="8" t="s">
        <v>2005</v>
      </c>
    </row>
    <row r="537" spans="1:12" ht="72.5" x14ac:dyDescent="0.35">
      <c r="A537" s="3" t="s">
        <v>535</v>
      </c>
      <c r="B537" s="6" t="str">
        <f t="shared" si="8"/>
        <v>ComEd</v>
      </c>
      <c r="C537" s="6" t="s">
        <v>929</v>
      </c>
      <c r="D537" s="19">
        <v>43973</v>
      </c>
      <c r="E537" s="19">
        <v>44001</v>
      </c>
      <c r="F537" s="19">
        <v>44089</v>
      </c>
      <c r="G537" s="19" t="s">
        <v>1205</v>
      </c>
      <c r="H537" s="19"/>
      <c r="I537" s="20"/>
      <c r="J537" s="20">
        <v>44089</v>
      </c>
      <c r="K537" s="28" t="s">
        <v>1594</v>
      </c>
      <c r="L537" s="47" t="s">
        <v>2006</v>
      </c>
    </row>
    <row r="538" spans="1:12" ht="58" x14ac:dyDescent="0.35">
      <c r="A538" s="3" t="s">
        <v>536</v>
      </c>
      <c r="B538" s="4" t="str">
        <f t="shared" si="8"/>
        <v>ComEd</v>
      </c>
      <c r="C538" s="4" t="s">
        <v>929</v>
      </c>
      <c r="D538" s="17">
        <v>44029</v>
      </c>
      <c r="E538" s="17">
        <v>44057</v>
      </c>
      <c r="F538" s="17">
        <v>44125</v>
      </c>
      <c r="G538" s="17" t="s">
        <v>1206</v>
      </c>
      <c r="H538" s="17"/>
      <c r="I538" s="17"/>
      <c r="J538" s="17">
        <v>44125</v>
      </c>
      <c r="K538" s="27" t="s">
        <v>1595</v>
      </c>
      <c r="L538" s="8" t="s">
        <v>2007</v>
      </c>
    </row>
    <row r="539" spans="1:12" ht="43.5" x14ac:dyDescent="0.35">
      <c r="A539" s="3" t="s">
        <v>537</v>
      </c>
      <c r="B539" s="6" t="str">
        <f t="shared" si="8"/>
        <v>ComEd</v>
      </c>
      <c r="C539" s="6" t="s">
        <v>929</v>
      </c>
      <c r="D539" s="19">
        <v>44029</v>
      </c>
      <c r="E539" s="19">
        <v>44057</v>
      </c>
      <c r="F539" s="19">
        <v>44125</v>
      </c>
      <c r="G539" s="19" t="s">
        <v>1207</v>
      </c>
      <c r="H539" s="19"/>
      <c r="I539" s="19"/>
      <c r="J539" s="19">
        <v>44125</v>
      </c>
      <c r="K539" s="28" t="s">
        <v>1596</v>
      </c>
      <c r="L539" s="47" t="s">
        <v>2008</v>
      </c>
    </row>
    <row r="540" spans="1:12" ht="87" x14ac:dyDescent="0.35">
      <c r="A540" s="3" t="s">
        <v>538</v>
      </c>
      <c r="B540" s="4" t="str">
        <f t="shared" si="8"/>
        <v>ComEd</v>
      </c>
      <c r="C540" s="4" t="s">
        <v>929</v>
      </c>
      <c r="D540" s="17">
        <v>44183</v>
      </c>
      <c r="E540" s="17">
        <v>44244</v>
      </c>
      <c r="F540" s="17">
        <v>44335</v>
      </c>
      <c r="G540" s="17" t="s">
        <v>1208</v>
      </c>
      <c r="H540" s="17"/>
      <c r="I540" s="18"/>
      <c r="J540" s="18"/>
      <c r="K540" s="27" t="s">
        <v>1597</v>
      </c>
      <c r="L540" s="45" t="s">
        <v>2009</v>
      </c>
    </row>
    <row r="541" spans="1:12" ht="87" x14ac:dyDescent="0.35">
      <c r="A541" s="3" t="s">
        <v>539</v>
      </c>
      <c r="B541" s="6" t="str">
        <f t="shared" si="8"/>
        <v>AEP</v>
      </c>
      <c r="C541" s="6" t="s">
        <v>929</v>
      </c>
      <c r="D541" s="19">
        <v>44337</v>
      </c>
      <c r="E541" s="19">
        <v>44424</v>
      </c>
      <c r="F541" s="19"/>
      <c r="G541" s="19" t="s">
        <v>1209</v>
      </c>
      <c r="H541" s="19"/>
      <c r="I541" s="20"/>
      <c r="J541" s="20"/>
      <c r="K541" s="31" t="s">
        <v>1488</v>
      </c>
      <c r="L541" s="47" t="s">
        <v>2010</v>
      </c>
    </row>
    <row r="542" spans="1:12" ht="275.5" x14ac:dyDescent="0.35">
      <c r="A542" s="3" t="s">
        <v>540</v>
      </c>
      <c r="B542" s="4" t="str">
        <f t="shared" si="8"/>
        <v>ATSI</v>
      </c>
      <c r="C542" s="4" t="s">
        <v>929</v>
      </c>
      <c r="D542" s="17">
        <v>44302</v>
      </c>
      <c r="E542" s="17">
        <v>44424</v>
      </c>
      <c r="F542" s="17"/>
      <c r="G542" s="17"/>
      <c r="H542" s="17"/>
      <c r="I542" s="18"/>
      <c r="J542" s="18"/>
      <c r="K542" s="27" t="s">
        <v>1598</v>
      </c>
      <c r="L542" s="8" t="s">
        <v>2011</v>
      </c>
    </row>
    <row r="543" spans="1:12" ht="130.5" x14ac:dyDescent="0.35">
      <c r="A543" s="3" t="s">
        <v>541</v>
      </c>
      <c r="B543" s="6" t="str">
        <f t="shared" ref="B543:B572" si="9">IF(A543&lt;&gt;"",LEFT(A543,SEARCH("-",A543)-1),"")</f>
        <v>ATSI</v>
      </c>
      <c r="C543" s="6" t="s">
        <v>929</v>
      </c>
      <c r="D543" s="19">
        <v>44302</v>
      </c>
      <c r="E543" s="19">
        <v>44424</v>
      </c>
      <c r="F543" s="19"/>
      <c r="G543" s="19"/>
      <c r="H543" s="19"/>
      <c r="I543" s="20"/>
      <c r="J543" s="20"/>
      <c r="K543" s="28" t="s">
        <v>1599</v>
      </c>
      <c r="L543" s="47" t="s">
        <v>2012</v>
      </c>
    </row>
    <row r="544" spans="1:12" x14ac:dyDescent="0.35">
      <c r="A544" s="3" t="s">
        <v>542</v>
      </c>
      <c r="B544" s="4" t="str">
        <f t="shared" si="9"/>
        <v>Dayton</v>
      </c>
      <c r="C544" s="4" t="s">
        <v>929</v>
      </c>
      <c r="D544" s="17" t="s">
        <v>938</v>
      </c>
      <c r="E544" s="17"/>
      <c r="F544" s="17"/>
      <c r="G544" s="17"/>
      <c r="H544" s="17"/>
      <c r="I544" s="18"/>
      <c r="J544" s="18"/>
      <c r="K544" s="27" t="str">
        <f>IFERROR(VLOOKUP([1]!NeedsData[[#This Row],[Need Number]],[1]!Database[#Data],K$1,FALSE),"")</f>
        <v/>
      </c>
      <c r="L544" s="36" t="str">
        <f>IFERROR(VLOOKUP([1]!NeedsData[[#This Row],[Need Number]],[1]!Database[#Data],L$1,FALSE),"")</f>
        <v/>
      </c>
    </row>
    <row r="545" spans="1:12" ht="319" x14ac:dyDescent="0.35">
      <c r="A545" s="3" t="s">
        <v>543</v>
      </c>
      <c r="B545" s="6" t="str">
        <f t="shared" si="9"/>
        <v>Dayton</v>
      </c>
      <c r="C545" s="6" t="s">
        <v>929</v>
      </c>
      <c r="D545" s="19">
        <v>43516</v>
      </c>
      <c r="E545" s="19">
        <v>44155</v>
      </c>
      <c r="F545" s="19"/>
      <c r="G545" s="19" t="s">
        <v>1210</v>
      </c>
      <c r="H545" s="19"/>
      <c r="I545" s="20"/>
      <c r="J545" s="20"/>
      <c r="K545" s="28" t="s">
        <v>1600</v>
      </c>
      <c r="L545" s="52" t="s">
        <v>2013</v>
      </c>
    </row>
    <row r="546" spans="1:12" x14ac:dyDescent="0.35">
      <c r="A546" s="3" t="s">
        <v>544</v>
      </c>
      <c r="B546" s="4" t="str">
        <f t="shared" si="9"/>
        <v>Dayton</v>
      </c>
      <c r="C546" s="4" t="s">
        <v>929</v>
      </c>
      <c r="D546" s="17">
        <v>43763</v>
      </c>
      <c r="E546" s="17">
        <v>43817</v>
      </c>
      <c r="F546" s="17">
        <v>43864</v>
      </c>
      <c r="G546" s="17" t="s">
        <v>1211</v>
      </c>
      <c r="H546" s="17"/>
      <c r="I546" s="18"/>
      <c r="J546" s="18">
        <v>43966</v>
      </c>
      <c r="K546" s="27" t="str">
        <f>IFERROR(VLOOKUP([1]!NeedsData[[#This Row],[Need Number]],[1]!Database[#Data],K$1,FALSE),"")</f>
        <v/>
      </c>
      <c r="L546" s="36" t="str">
        <f>IFERROR(VLOOKUP([1]!NeedsData[[#This Row],[Need Number]],[1]!Database[#Data],L$1,FALSE),"")</f>
        <v/>
      </c>
    </row>
    <row r="547" spans="1:12" x14ac:dyDescent="0.35">
      <c r="A547" s="3" t="s">
        <v>545</v>
      </c>
      <c r="B547" s="6" t="str">
        <f t="shared" si="9"/>
        <v>Dayton</v>
      </c>
      <c r="C547" s="6" t="s">
        <v>929</v>
      </c>
      <c r="D547" s="19">
        <v>43817</v>
      </c>
      <c r="E547" s="19">
        <v>43909</v>
      </c>
      <c r="F547" s="19">
        <v>43964</v>
      </c>
      <c r="G547" s="19" t="s">
        <v>1212</v>
      </c>
      <c r="H547" s="19"/>
      <c r="I547" s="20"/>
      <c r="J547" s="20">
        <v>43966</v>
      </c>
      <c r="K547" s="28" t="s">
        <v>1601</v>
      </c>
      <c r="L547" s="46" t="str">
        <f>IFERROR(VLOOKUP([1]!NeedsData[[#This Row],[Need Number]],[1]!Database[#Data],L$1,FALSE),"")</f>
        <v/>
      </c>
    </row>
    <row r="548" spans="1:12" ht="409.5" x14ac:dyDescent="0.35">
      <c r="A548" s="3" t="s">
        <v>546</v>
      </c>
      <c r="B548" s="4" t="str">
        <f t="shared" si="9"/>
        <v>Dayton</v>
      </c>
      <c r="C548" s="4" t="s">
        <v>929</v>
      </c>
      <c r="D548" s="17">
        <v>43882</v>
      </c>
      <c r="E548" s="17">
        <v>43941</v>
      </c>
      <c r="F548" s="17">
        <v>44001</v>
      </c>
      <c r="G548" s="17" t="s">
        <v>1213</v>
      </c>
      <c r="H548" s="17"/>
      <c r="I548" s="17"/>
      <c r="J548" s="17">
        <v>44001</v>
      </c>
      <c r="K548" s="27" t="s">
        <v>1602</v>
      </c>
      <c r="L548" s="8" t="s">
        <v>2014</v>
      </c>
    </row>
    <row r="549" spans="1:12" ht="409.5" x14ac:dyDescent="0.35">
      <c r="A549" s="3" t="s">
        <v>547</v>
      </c>
      <c r="B549" s="6" t="str">
        <f t="shared" si="9"/>
        <v>Dayton</v>
      </c>
      <c r="C549" s="6" t="s">
        <v>929</v>
      </c>
      <c r="D549" s="19">
        <v>43909</v>
      </c>
      <c r="E549" s="19">
        <v>43941</v>
      </c>
      <c r="F549" s="19">
        <v>44001</v>
      </c>
      <c r="G549" s="19" t="s">
        <v>1214</v>
      </c>
      <c r="H549" s="19"/>
      <c r="I549" s="19"/>
      <c r="J549" s="19">
        <v>44001</v>
      </c>
      <c r="K549" s="28" t="s">
        <v>1603</v>
      </c>
      <c r="L549" s="51" t="s">
        <v>2015</v>
      </c>
    </row>
    <row r="550" spans="1:12" ht="409.5" x14ac:dyDescent="0.35">
      <c r="A550" s="3" t="s">
        <v>548</v>
      </c>
      <c r="B550" s="4" t="str">
        <f t="shared" si="9"/>
        <v>Dayton</v>
      </c>
      <c r="C550" s="4" t="s">
        <v>929</v>
      </c>
      <c r="D550" s="17">
        <v>43909</v>
      </c>
      <c r="E550" s="17">
        <v>43941</v>
      </c>
      <c r="F550" s="17">
        <v>44001</v>
      </c>
      <c r="G550" s="17" t="s">
        <v>1215</v>
      </c>
      <c r="H550" s="17"/>
      <c r="I550" s="17"/>
      <c r="J550" s="17">
        <v>44001</v>
      </c>
      <c r="K550" s="27" t="s">
        <v>1604</v>
      </c>
      <c r="L550" s="50" t="s">
        <v>2016</v>
      </c>
    </row>
    <row r="551" spans="1:12" ht="409.5" x14ac:dyDescent="0.35">
      <c r="A551" s="3" t="s">
        <v>549</v>
      </c>
      <c r="B551" s="6" t="str">
        <f t="shared" si="9"/>
        <v>Dayton</v>
      </c>
      <c r="C551" s="6" t="s">
        <v>929</v>
      </c>
      <c r="D551" s="19">
        <v>43909</v>
      </c>
      <c r="E551" s="19">
        <v>43941</v>
      </c>
      <c r="F551" s="19">
        <v>44001</v>
      </c>
      <c r="G551" s="19" t="s">
        <v>1216</v>
      </c>
      <c r="H551" s="19"/>
      <c r="I551" s="19"/>
      <c r="J551" s="19">
        <v>44001</v>
      </c>
      <c r="K551" s="28" t="s">
        <v>1605</v>
      </c>
      <c r="L551" s="51" t="s">
        <v>2017</v>
      </c>
    </row>
    <row r="552" spans="1:12" ht="409.5" x14ac:dyDescent="0.35">
      <c r="A552" s="3" t="s">
        <v>550</v>
      </c>
      <c r="B552" s="4" t="str">
        <f t="shared" si="9"/>
        <v>Dayton</v>
      </c>
      <c r="C552" s="4" t="s">
        <v>929</v>
      </c>
      <c r="D552" s="17" t="s">
        <v>1217</v>
      </c>
      <c r="E552" s="17">
        <v>44302</v>
      </c>
      <c r="F552" s="17">
        <v>44389</v>
      </c>
      <c r="G552" s="17" t="s">
        <v>1218</v>
      </c>
      <c r="H552" s="17"/>
      <c r="I552" s="18"/>
      <c r="J552" s="18">
        <v>44389</v>
      </c>
      <c r="K552" s="27" t="str">
        <f>IFERROR(VLOOKUP([1]!NeedsData[[#This Row],[Need Number]],[1]!Database[#Data],K$1,FALSE),"")</f>
        <v/>
      </c>
      <c r="L552" s="50" t="s">
        <v>2018</v>
      </c>
    </row>
    <row r="553" spans="1:12" ht="409.5" x14ac:dyDescent="0.35">
      <c r="A553" s="3" t="s">
        <v>551</v>
      </c>
      <c r="B553" s="6" t="str">
        <f t="shared" si="9"/>
        <v>Dayton</v>
      </c>
      <c r="C553" s="6" t="s">
        <v>929</v>
      </c>
      <c r="D553" s="19">
        <v>43909</v>
      </c>
      <c r="E553" s="19">
        <v>44120</v>
      </c>
      <c r="F553" s="19">
        <v>44264</v>
      </c>
      <c r="G553" s="19" t="s">
        <v>1219</v>
      </c>
      <c r="H553" s="19"/>
      <c r="I553" s="20"/>
      <c r="J553" s="20">
        <v>44264</v>
      </c>
      <c r="K553" s="28" t="s">
        <v>1606</v>
      </c>
      <c r="L553" s="51" t="s">
        <v>2019</v>
      </c>
    </row>
    <row r="554" spans="1:12" ht="409.5" x14ac:dyDescent="0.35">
      <c r="A554" s="3" t="s">
        <v>552</v>
      </c>
      <c r="B554" s="4" t="str">
        <f t="shared" si="9"/>
        <v>Dayton</v>
      </c>
      <c r="C554" s="4" t="s">
        <v>929</v>
      </c>
      <c r="D554" s="17">
        <v>44001</v>
      </c>
      <c r="E554" s="17">
        <v>44274</v>
      </c>
      <c r="F554" s="17">
        <v>44447</v>
      </c>
      <c r="G554" s="17" t="s">
        <v>1220</v>
      </c>
      <c r="H554" s="17"/>
      <c r="I554" s="18"/>
      <c r="J554" s="18">
        <v>44446</v>
      </c>
      <c r="K554" s="27" t="s">
        <v>1607</v>
      </c>
      <c r="L554" s="8" t="s">
        <v>2020</v>
      </c>
    </row>
    <row r="555" spans="1:12" ht="391.5" x14ac:dyDescent="0.35">
      <c r="A555" s="3" t="s">
        <v>553</v>
      </c>
      <c r="B555" s="6" t="str">
        <f t="shared" si="9"/>
        <v>Dayton</v>
      </c>
      <c r="C555" s="6" t="s">
        <v>929</v>
      </c>
      <c r="D555" s="19">
        <v>44029</v>
      </c>
      <c r="E555" s="19">
        <v>44120</v>
      </c>
      <c r="F555" s="19">
        <v>44264</v>
      </c>
      <c r="G555" s="19" t="s">
        <v>1221</v>
      </c>
      <c r="H555" s="19"/>
      <c r="I555" s="20"/>
      <c r="J555" s="20">
        <v>44264</v>
      </c>
      <c r="K555" s="28" t="s">
        <v>1608</v>
      </c>
      <c r="L555" s="47" t="s">
        <v>2021</v>
      </c>
    </row>
    <row r="556" spans="1:12" ht="409.5" x14ac:dyDescent="0.35">
      <c r="A556" s="3" t="s">
        <v>554</v>
      </c>
      <c r="B556" s="4" t="str">
        <f t="shared" si="9"/>
        <v>Dayton</v>
      </c>
      <c r="C556" s="4" t="s">
        <v>929</v>
      </c>
      <c r="D556" s="17">
        <v>44120</v>
      </c>
      <c r="E556" s="17">
        <v>44183</v>
      </c>
      <c r="F556" s="17">
        <v>44306</v>
      </c>
      <c r="G556" s="17" t="s">
        <v>1222</v>
      </c>
      <c r="H556" s="17"/>
      <c r="I556" s="18"/>
      <c r="J556" s="18">
        <v>44306</v>
      </c>
      <c r="K556" s="27" t="s">
        <v>1609</v>
      </c>
      <c r="L556" s="8" t="s">
        <v>2022</v>
      </c>
    </row>
    <row r="557" spans="1:12" ht="409.5" x14ac:dyDescent="0.35">
      <c r="A557" s="3" t="s">
        <v>555</v>
      </c>
      <c r="B557" s="6" t="str">
        <f t="shared" si="9"/>
        <v>Dayton</v>
      </c>
      <c r="C557" s="6" t="s">
        <v>929</v>
      </c>
      <c r="D557" s="19">
        <v>44155</v>
      </c>
      <c r="E557" s="19">
        <v>44244</v>
      </c>
      <c r="F557" s="19">
        <v>44341</v>
      </c>
      <c r="G557" s="19" t="s">
        <v>1223</v>
      </c>
      <c r="H557" s="19"/>
      <c r="I557" s="19"/>
      <c r="J557" s="19">
        <v>44340</v>
      </c>
      <c r="K557" s="28" t="s">
        <v>1606</v>
      </c>
      <c r="L557" s="46" t="s">
        <v>2023</v>
      </c>
    </row>
    <row r="558" spans="1:12" ht="116" x14ac:dyDescent="0.35">
      <c r="A558" s="3" t="s">
        <v>556</v>
      </c>
      <c r="B558" s="4" t="str">
        <f t="shared" si="9"/>
        <v>Dayton</v>
      </c>
      <c r="C558" s="4" t="s">
        <v>929</v>
      </c>
      <c r="D558" s="17">
        <v>44183</v>
      </c>
      <c r="E558" s="17">
        <v>44424</v>
      </c>
      <c r="F558" s="17"/>
      <c r="G558" s="17" t="s">
        <v>1224</v>
      </c>
      <c r="H558" s="17"/>
      <c r="I558" s="18"/>
      <c r="J558" s="18"/>
      <c r="K558" s="30" t="s">
        <v>1610</v>
      </c>
      <c r="L558" s="45" t="s">
        <v>2024</v>
      </c>
    </row>
    <row r="559" spans="1:12" ht="409.5" x14ac:dyDescent="0.35">
      <c r="A559" s="3" t="s">
        <v>557</v>
      </c>
      <c r="B559" s="6" t="str">
        <f t="shared" si="9"/>
        <v>Dayton</v>
      </c>
      <c r="C559" s="6" t="s">
        <v>929</v>
      </c>
      <c r="D559" s="19">
        <v>44183</v>
      </c>
      <c r="E559" s="19">
        <v>44244</v>
      </c>
      <c r="F559" s="19">
        <v>44340</v>
      </c>
      <c r="G559" s="19" t="s">
        <v>1225</v>
      </c>
      <c r="H559" s="19"/>
      <c r="I559" s="19"/>
      <c r="J559" s="19">
        <v>44337</v>
      </c>
      <c r="K559" s="29" t="s">
        <v>1609</v>
      </c>
      <c r="L559" s="46" t="s">
        <v>2025</v>
      </c>
    </row>
    <row r="560" spans="1:12" ht="174" x14ac:dyDescent="0.35">
      <c r="A560" s="3" t="s">
        <v>558</v>
      </c>
      <c r="B560" s="4" t="str">
        <f t="shared" si="9"/>
        <v>ATSI</v>
      </c>
      <c r="C560" s="4" t="s">
        <v>929</v>
      </c>
      <c r="D560" s="17">
        <v>44302</v>
      </c>
      <c r="E560" s="17">
        <v>44424</v>
      </c>
      <c r="F560" s="17"/>
      <c r="G560" s="17"/>
      <c r="H560" s="17"/>
      <c r="I560" s="18"/>
      <c r="J560" s="18"/>
      <c r="K560" s="27" t="s">
        <v>1611</v>
      </c>
      <c r="L560" s="8" t="s">
        <v>2026</v>
      </c>
    </row>
    <row r="561" spans="1:12" ht="409.5" x14ac:dyDescent="0.35">
      <c r="A561" s="3" t="s">
        <v>559</v>
      </c>
      <c r="B561" s="6" t="str">
        <f t="shared" si="9"/>
        <v>Dayton</v>
      </c>
      <c r="C561" s="6" t="s">
        <v>929</v>
      </c>
      <c r="D561" s="19">
        <v>44274</v>
      </c>
      <c r="E561" s="19"/>
      <c r="F561" s="19"/>
      <c r="G561" s="19"/>
      <c r="H561" s="19"/>
      <c r="I561" s="20"/>
      <c r="J561" s="20"/>
      <c r="K561" s="28" t="str">
        <f>IFERROR(VLOOKUP([1]!NeedsData[[#This Row],[Need Number]],[1]!Database[#Data],K$1,FALSE),"")</f>
        <v/>
      </c>
      <c r="L561" s="47" t="s">
        <v>2027</v>
      </c>
    </row>
    <row r="562" spans="1:12" ht="409.5" x14ac:dyDescent="0.35">
      <c r="A562" s="3" t="s">
        <v>560</v>
      </c>
      <c r="B562" s="4" t="str">
        <f t="shared" si="9"/>
        <v>Dayton</v>
      </c>
      <c r="C562" s="4" t="s">
        <v>929</v>
      </c>
      <c r="D562" s="17">
        <v>44302</v>
      </c>
      <c r="E562" s="17"/>
      <c r="F562" s="17"/>
      <c r="G562" s="17"/>
      <c r="H562" s="17"/>
      <c r="I562" s="18"/>
      <c r="J562" s="18"/>
      <c r="K562" s="27" t="str">
        <f>IFERROR(VLOOKUP([1]!NeedsData[[#This Row],[Need Number]],[1]!Database[#Data],K$1,FALSE),"")</f>
        <v/>
      </c>
      <c r="L562" s="8" t="s">
        <v>2028</v>
      </c>
    </row>
    <row r="563" spans="1:12" ht="409.5" x14ac:dyDescent="0.35">
      <c r="A563" s="3" t="s">
        <v>561</v>
      </c>
      <c r="B563" s="6" t="str">
        <f t="shared" si="9"/>
        <v>Dayton</v>
      </c>
      <c r="C563" s="6" t="s">
        <v>929</v>
      </c>
      <c r="D563" s="19">
        <v>44337</v>
      </c>
      <c r="E563" s="19"/>
      <c r="F563" s="19"/>
      <c r="G563" s="19"/>
      <c r="H563" s="19"/>
      <c r="I563" s="20"/>
      <c r="J563" s="20"/>
      <c r="K563" s="28" t="s">
        <v>1612</v>
      </c>
      <c r="L563" s="47" t="s">
        <v>2029</v>
      </c>
    </row>
    <row r="564" spans="1:12" ht="409.5" x14ac:dyDescent="0.35">
      <c r="A564" s="3" t="s">
        <v>562</v>
      </c>
      <c r="B564" s="4" t="str">
        <f t="shared" si="9"/>
        <v>Dayton</v>
      </c>
      <c r="C564" s="4" t="s">
        <v>929</v>
      </c>
      <c r="D564" s="17">
        <v>44337</v>
      </c>
      <c r="E564" s="17"/>
      <c r="F564" s="17"/>
      <c r="G564" s="17"/>
      <c r="H564" s="17"/>
      <c r="I564" s="18"/>
      <c r="J564" s="18"/>
      <c r="K564" s="27" t="s">
        <v>1613</v>
      </c>
      <c r="L564" s="8" t="s">
        <v>2030</v>
      </c>
    </row>
    <row r="565" spans="1:12" ht="203" x14ac:dyDescent="0.35">
      <c r="A565" s="3" t="s">
        <v>563</v>
      </c>
      <c r="B565" s="6" t="str">
        <f t="shared" si="9"/>
        <v>Dayton</v>
      </c>
      <c r="C565" s="6" t="s">
        <v>929</v>
      </c>
      <c r="D565" s="19">
        <v>44337</v>
      </c>
      <c r="E565" s="19"/>
      <c r="F565" s="19"/>
      <c r="G565" s="19"/>
      <c r="H565" s="19"/>
      <c r="I565" s="20"/>
      <c r="J565" s="20"/>
      <c r="K565" s="28" t="s">
        <v>1450</v>
      </c>
      <c r="L565" s="47" t="s">
        <v>2031</v>
      </c>
    </row>
    <row r="566" spans="1:12" ht="261" x14ac:dyDescent="0.35">
      <c r="A566" s="3" t="s">
        <v>564</v>
      </c>
      <c r="B566" s="4" t="str">
        <f t="shared" si="9"/>
        <v>Dayton</v>
      </c>
      <c r="C566" s="4" t="s">
        <v>929</v>
      </c>
      <c r="D566" s="17">
        <v>44337</v>
      </c>
      <c r="E566" s="17"/>
      <c r="F566" s="17"/>
      <c r="G566" s="17"/>
      <c r="H566" s="17"/>
      <c r="I566" s="18"/>
      <c r="J566" s="18"/>
      <c r="K566" s="24" t="s">
        <v>1612</v>
      </c>
      <c r="L566" s="8" t="s">
        <v>2032</v>
      </c>
    </row>
    <row r="567" spans="1:12" ht="29" x14ac:dyDescent="0.35">
      <c r="A567" s="3" t="s">
        <v>565</v>
      </c>
      <c r="B567" s="6" t="str">
        <f t="shared" si="9"/>
        <v>ATSI</v>
      </c>
      <c r="C567" s="6" t="s">
        <v>929</v>
      </c>
      <c r="D567" s="19">
        <v>44362</v>
      </c>
      <c r="E567" s="19">
        <v>44424</v>
      </c>
      <c r="F567" s="19"/>
      <c r="G567" s="19"/>
      <c r="H567" s="19"/>
      <c r="I567" s="20"/>
      <c r="J567" s="20"/>
      <c r="K567" s="28" t="s">
        <v>1614</v>
      </c>
      <c r="L567" s="47" t="s">
        <v>2033</v>
      </c>
    </row>
    <row r="568" spans="1:12" ht="72.5" x14ac:dyDescent="0.35">
      <c r="A568" s="3" t="s">
        <v>566</v>
      </c>
      <c r="B568" s="4" t="str">
        <f t="shared" si="9"/>
        <v>ATSI</v>
      </c>
      <c r="C568" s="4" t="s">
        <v>929</v>
      </c>
      <c r="D568" s="17">
        <v>44393</v>
      </c>
      <c r="E568" s="17">
        <v>44424</v>
      </c>
      <c r="F568" s="17"/>
      <c r="G568" s="17"/>
      <c r="H568" s="17"/>
      <c r="I568" s="18"/>
      <c r="J568" s="18"/>
      <c r="K568" s="27" t="s">
        <v>1704</v>
      </c>
      <c r="L568" s="36" t="s">
        <v>2034</v>
      </c>
    </row>
    <row r="569" spans="1:12" ht="409.5" x14ac:dyDescent="0.35">
      <c r="A569" s="3" t="s">
        <v>567</v>
      </c>
      <c r="B569" s="6" t="str">
        <f t="shared" si="9"/>
        <v>Dayton</v>
      </c>
      <c r="C569" s="6" t="s">
        <v>929</v>
      </c>
      <c r="D569" s="19">
        <v>44424</v>
      </c>
      <c r="E569" s="19"/>
      <c r="F569" s="19"/>
      <c r="G569" s="19"/>
      <c r="H569" s="19"/>
      <c r="I569" s="20"/>
      <c r="J569" s="20"/>
      <c r="K569" s="28" t="str">
        <f>IFERROR(VLOOKUP([1]!NeedsData[[#This Row],[Need Number]],[1]!Database[#Data],K$1,FALSE),"")</f>
        <v/>
      </c>
      <c r="L569" s="47" t="s">
        <v>2035</v>
      </c>
    </row>
    <row r="570" spans="1:12" ht="217.5" x14ac:dyDescent="0.35">
      <c r="A570" s="3" t="s">
        <v>568</v>
      </c>
      <c r="B570" s="4" t="str">
        <f t="shared" si="9"/>
        <v>DEOK 2020</v>
      </c>
      <c r="C570" s="4" t="s">
        <v>929</v>
      </c>
      <c r="D570" s="17">
        <v>44244</v>
      </c>
      <c r="E570" s="17"/>
      <c r="F570" s="17"/>
      <c r="G570" s="17"/>
      <c r="H570" s="17"/>
      <c r="I570" s="18"/>
      <c r="J570" s="18"/>
      <c r="K570" s="27" t="s">
        <v>1615</v>
      </c>
      <c r="L570" s="8" t="s">
        <v>2036</v>
      </c>
    </row>
    <row r="571" spans="1:12" ht="116" x14ac:dyDescent="0.35">
      <c r="A571" s="3" t="s">
        <v>569</v>
      </c>
      <c r="B571" s="6" t="str">
        <f t="shared" si="9"/>
        <v>DEOK 2021</v>
      </c>
      <c r="C571" s="6" t="s">
        <v>929</v>
      </c>
      <c r="D571" s="19">
        <v>44244</v>
      </c>
      <c r="E571" s="19"/>
      <c r="F571" s="19"/>
      <c r="G571" s="19"/>
      <c r="H571" s="19"/>
      <c r="I571" s="20"/>
      <c r="J571" s="20"/>
      <c r="K571" s="28" t="s">
        <v>1616</v>
      </c>
      <c r="L571" s="47" t="s">
        <v>2037</v>
      </c>
    </row>
    <row r="572" spans="1:12" ht="72.5" x14ac:dyDescent="0.35">
      <c r="A572" s="3" t="s">
        <v>570</v>
      </c>
      <c r="B572" s="4" t="str">
        <f t="shared" si="9"/>
        <v>ATSI</v>
      </c>
      <c r="C572" s="4" t="s">
        <v>929</v>
      </c>
      <c r="D572" s="17">
        <v>44393</v>
      </c>
      <c r="E572" s="17">
        <v>44424</v>
      </c>
      <c r="F572" s="17"/>
      <c r="G572" s="17"/>
      <c r="H572" s="17"/>
      <c r="I572" s="18"/>
      <c r="J572" s="18"/>
      <c r="K572" s="37" t="s">
        <v>1705</v>
      </c>
      <c r="L572" s="36" t="s">
        <v>2038</v>
      </c>
    </row>
    <row r="573" spans="1:12" ht="130.5" x14ac:dyDescent="0.35">
      <c r="A573" s="3" t="s">
        <v>571</v>
      </c>
      <c r="B573" s="6" t="s">
        <v>572</v>
      </c>
      <c r="C573" s="6" t="s">
        <v>929</v>
      </c>
      <c r="D573" s="19">
        <v>44393</v>
      </c>
      <c r="E573" s="19"/>
      <c r="F573" s="19"/>
      <c r="G573" s="19"/>
      <c r="H573" s="19"/>
      <c r="I573" s="20"/>
      <c r="J573" s="20"/>
      <c r="K573" s="28" t="s">
        <v>1617</v>
      </c>
      <c r="L573" s="47" t="s">
        <v>2039</v>
      </c>
    </row>
    <row r="574" spans="1:12" x14ac:dyDescent="0.35">
      <c r="A574" s="3" t="s">
        <v>573</v>
      </c>
      <c r="B574" s="4" t="str">
        <f t="shared" ref="B574:B637" si="10">IF(A574&lt;&gt;"",LEFT(A574,SEARCH("-",A574)-1),"")</f>
        <v>DEOK</v>
      </c>
      <c r="C574" s="4" t="s">
        <v>929</v>
      </c>
      <c r="D574" s="17">
        <v>43433</v>
      </c>
      <c r="E574" s="17"/>
      <c r="F574" s="17"/>
      <c r="G574" s="17"/>
      <c r="H574" s="17"/>
      <c r="I574" s="18"/>
      <c r="J574" s="18"/>
      <c r="K574" s="27" t="str">
        <f>IFERROR(VLOOKUP([1]!NeedsData[[#This Row],[Need Number]],[1]!Database[#Data],K$1,FALSE),"")</f>
        <v/>
      </c>
      <c r="L574" s="36" t="str">
        <f>IFERROR(VLOOKUP([1]!NeedsData[[#This Row],[Need Number]],[1]!Database[#Data],L$1,FALSE),"")</f>
        <v/>
      </c>
    </row>
    <row r="575" spans="1:12" x14ac:dyDescent="0.35">
      <c r="A575" s="3" t="s">
        <v>574</v>
      </c>
      <c r="B575" s="6" t="str">
        <f t="shared" si="10"/>
        <v>DEOK</v>
      </c>
      <c r="C575" s="6" t="s">
        <v>929</v>
      </c>
      <c r="D575" s="19">
        <v>43516</v>
      </c>
      <c r="E575" s="19"/>
      <c r="F575" s="19"/>
      <c r="G575" s="19"/>
      <c r="H575" s="19"/>
      <c r="I575" s="20"/>
      <c r="J575" s="20"/>
      <c r="K575" s="28" t="str">
        <f>IFERROR(VLOOKUP([1]!NeedsData[[#This Row],[Need Number]],[1]!Database[#Data],K$1,FALSE),"")</f>
        <v/>
      </c>
      <c r="L575" s="48" t="str">
        <f>IFERROR(VLOOKUP([1]!NeedsData[[#This Row],[Need Number]],[1]!Database[#Data],L$1,FALSE),"")</f>
        <v/>
      </c>
    </row>
    <row r="576" spans="1:12" x14ac:dyDescent="0.35">
      <c r="A576" s="3" t="s">
        <v>575</v>
      </c>
      <c r="B576" s="4" t="str">
        <f t="shared" si="10"/>
        <v>DEOK</v>
      </c>
      <c r="C576" s="4" t="s">
        <v>929</v>
      </c>
      <c r="D576" s="17">
        <v>43549</v>
      </c>
      <c r="E576" s="17"/>
      <c r="F576" s="17"/>
      <c r="G576" s="17"/>
      <c r="H576" s="17"/>
      <c r="I576" s="18"/>
      <c r="J576" s="18"/>
      <c r="K576" s="27" t="str">
        <f>IFERROR(VLOOKUP([1]!NeedsData[[#This Row],[Need Number]],[1]!Database[#Data],K$1,FALSE),"")</f>
        <v/>
      </c>
      <c r="L576" s="36" t="str">
        <f>IFERROR(VLOOKUP([1]!NeedsData[[#This Row],[Need Number]],[1]!Database[#Data],L$1,FALSE),"")</f>
        <v/>
      </c>
    </row>
    <row r="577" spans="1:12" x14ac:dyDescent="0.35">
      <c r="A577" s="3" t="s">
        <v>576</v>
      </c>
      <c r="B577" s="6" t="str">
        <f t="shared" si="10"/>
        <v>DEOK</v>
      </c>
      <c r="C577" s="6" t="s">
        <v>929</v>
      </c>
      <c r="D577" s="19">
        <v>43549</v>
      </c>
      <c r="E577" s="19"/>
      <c r="F577" s="19"/>
      <c r="G577" s="19"/>
      <c r="H577" s="19"/>
      <c r="I577" s="20"/>
      <c r="J577" s="20"/>
      <c r="K577" s="28" t="str">
        <f>IFERROR(VLOOKUP([1]!NeedsData[[#This Row],[Need Number]],[1]!Database[#Data],K$1,FALSE),"")</f>
        <v/>
      </c>
      <c r="L577" s="48" t="str">
        <f>IFERROR(VLOOKUP([1]!NeedsData[[#This Row],[Need Number]],[1]!Database[#Data],L$1,FALSE),"")</f>
        <v/>
      </c>
    </row>
    <row r="578" spans="1:12" x14ac:dyDescent="0.35">
      <c r="A578" s="3" t="s">
        <v>577</v>
      </c>
      <c r="B578" s="4" t="str">
        <f t="shared" si="10"/>
        <v>DEOK</v>
      </c>
      <c r="C578" s="4" t="s">
        <v>929</v>
      </c>
      <c r="D578" s="17">
        <v>43670</v>
      </c>
      <c r="E578" s="17">
        <v>43909</v>
      </c>
      <c r="F578" s="17">
        <v>43964</v>
      </c>
      <c r="G578" s="17" t="s">
        <v>1226</v>
      </c>
      <c r="H578" s="17"/>
      <c r="I578" s="18"/>
      <c r="J578" s="18">
        <v>43966</v>
      </c>
      <c r="K578" s="27" t="str">
        <f>IFERROR(VLOOKUP([1]!NeedsData[[#This Row],[Need Number]],[1]!Database[#Data],K$1,FALSE),"")</f>
        <v/>
      </c>
      <c r="L578" s="36" t="str">
        <f>IFERROR(VLOOKUP([1]!NeedsData[[#This Row],[Need Number]],[1]!Database[#Data],L$1,FALSE),"")</f>
        <v/>
      </c>
    </row>
    <row r="579" spans="1:12" x14ac:dyDescent="0.35">
      <c r="A579" s="3" t="s">
        <v>578</v>
      </c>
      <c r="B579" s="6" t="str">
        <f t="shared" si="10"/>
        <v>DEOK</v>
      </c>
      <c r="C579" s="6" t="s">
        <v>929</v>
      </c>
      <c r="D579" s="19">
        <v>43791</v>
      </c>
      <c r="E579" s="19">
        <v>43847</v>
      </c>
      <c r="F579" s="19">
        <v>43892</v>
      </c>
      <c r="G579" s="19" t="s">
        <v>1227</v>
      </c>
      <c r="H579" s="19"/>
      <c r="I579" s="20"/>
      <c r="J579" s="20">
        <v>43966</v>
      </c>
      <c r="K579" s="28" t="str">
        <f>IFERROR(VLOOKUP([1]!NeedsData[[#This Row],[Need Number]],[1]!Database[#Data],K$1,FALSE),"")</f>
        <v/>
      </c>
      <c r="L579" s="48" t="str">
        <f>IFERROR(VLOOKUP([1]!NeedsData[[#This Row],[Need Number]],[1]!Database[#Data],L$1,FALSE),"")</f>
        <v/>
      </c>
    </row>
    <row r="580" spans="1:12" x14ac:dyDescent="0.35">
      <c r="A580" s="3" t="s">
        <v>579</v>
      </c>
      <c r="B580" s="4" t="str">
        <f t="shared" si="10"/>
        <v>DEOK</v>
      </c>
      <c r="C580" s="4" t="s">
        <v>929</v>
      </c>
      <c r="D580" s="17">
        <v>43791</v>
      </c>
      <c r="E580" s="17"/>
      <c r="F580" s="17"/>
      <c r="G580" s="17"/>
      <c r="H580" s="17"/>
      <c r="I580" s="18"/>
      <c r="J580" s="18"/>
      <c r="K580" s="27" t="str">
        <f>IFERROR(VLOOKUP([1]!NeedsData[[#This Row],[Need Number]],[1]!Database[#Data],K$1,FALSE),"")</f>
        <v/>
      </c>
      <c r="L580" s="36" t="str">
        <f>IFERROR(VLOOKUP([1]!NeedsData[[#This Row],[Need Number]],[1]!Database[#Data],L$1,FALSE),"")</f>
        <v/>
      </c>
    </row>
    <row r="581" spans="1:12" x14ac:dyDescent="0.35">
      <c r="A581" s="3" t="s">
        <v>580</v>
      </c>
      <c r="B581" s="6" t="str">
        <f t="shared" si="10"/>
        <v>DEOK</v>
      </c>
      <c r="C581" s="6" t="s">
        <v>929</v>
      </c>
      <c r="D581" s="19">
        <v>43791</v>
      </c>
      <c r="E581" s="19">
        <v>43847</v>
      </c>
      <c r="F581" s="19">
        <v>43892</v>
      </c>
      <c r="G581" s="19" t="s">
        <v>1228</v>
      </c>
      <c r="H581" s="19"/>
      <c r="I581" s="20"/>
      <c r="J581" s="20">
        <v>43966</v>
      </c>
      <c r="K581" s="28" t="str">
        <f>IFERROR(VLOOKUP([1]!NeedsData[[#This Row],[Need Number]],[1]!Database[#Data],K$1,FALSE),"")</f>
        <v/>
      </c>
      <c r="L581" s="48" t="str">
        <f>IFERROR(VLOOKUP([1]!NeedsData[[#This Row],[Need Number]],[1]!Database[#Data],L$1,FALSE),"")</f>
        <v/>
      </c>
    </row>
    <row r="582" spans="1:12" x14ac:dyDescent="0.35">
      <c r="A582" s="3" t="s">
        <v>581</v>
      </c>
      <c r="B582" s="4" t="str">
        <f t="shared" si="10"/>
        <v>DEOK</v>
      </c>
      <c r="C582" s="4" t="s">
        <v>929</v>
      </c>
      <c r="D582" s="17">
        <v>43791</v>
      </c>
      <c r="E582" s="17">
        <v>43847</v>
      </c>
      <c r="F582" s="17">
        <v>43892</v>
      </c>
      <c r="G582" s="17" t="s">
        <v>1229</v>
      </c>
      <c r="H582" s="17"/>
      <c r="I582" s="18"/>
      <c r="J582" s="18">
        <v>43966</v>
      </c>
      <c r="K582" s="27" t="str">
        <f>IFERROR(VLOOKUP([1]!NeedsData[[#This Row],[Need Number]],[1]!Database[#Data],K$1,FALSE),"")</f>
        <v/>
      </c>
      <c r="L582" s="36" t="str">
        <f>IFERROR(VLOOKUP([1]!NeedsData[[#This Row],[Need Number]],[1]!Database[#Data],L$1,FALSE),"")</f>
        <v/>
      </c>
    </row>
    <row r="583" spans="1:12" x14ac:dyDescent="0.35">
      <c r="A583" s="3" t="s">
        <v>582</v>
      </c>
      <c r="B583" s="6" t="str">
        <f t="shared" si="10"/>
        <v>DEOK</v>
      </c>
      <c r="C583" s="6" t="s">
        <v>929</v>
      </c>
      <c r="D583" s="19">
        <v>43791</v>
      </c>
      <c r="E583" s="19"/>
      <c r="F583" s="19"/>
      <c r="G583" s="19"/>
      <c r="H583" s="19"/>
      <c r="I583" s="20"/>
      <c r="J583" s="20"/>
      <c r="K583" s="28" t="str">
        <f>IFERROR(VLOOKUP([1]!NeedsData[[#This Row],[Need Number]],[1]!Database[#Data],K$1,FALSE),"")</f>
        <v/>
      </c>
      <c r="L583" s="48" t="str">
        <f>IFERROR(VLOOKUP([1]!NeedsData[[#This Row],[Need Number]],[1]!Database[#Data],L$1,FALSE),"")</f>
        <v/>
      </c>
    </row>
    <row r="584" spans="1:12" ht="217.5" x14ac:dyDescent="0.35">
      <c r="A584" s="3" t="s">
        <v>583</v>
      </c>
      <c r="B584" s="4" t="str">
        <f t="shared" si="10"/>
        <v>DEOK</v>
      </c>
      <c r="C584" s="4" t="s">
        <v>929</v>
      </c>
      <c r="D584" s="17">
        <v>43882</v>
      </c>
      <c r="E584" s="17"/>
      <c r="F584" s="17"/>
      <c r="G584" s="17"/>
      <c r="H584" s="17">
        <v>43941</v>
      </c>
      <c r="I584" s="18"/>
      <c r="J584" s="18"/>
      <c r="K584" s="27" t="str">
        <f>IFERROR(VLOOKUP([1]!NeedsData[[#This Row],[Need Number]],[1]!Database[#Data],K$1,FALSE),"")</f>
        <v/>
      </c>
      <c r="L584" s="36" t="s">
        <v>2040</v>
      </c>
    </row>
    <row r="585" spans="1:12" ht="116" x14ac:dyDescent="0.35">
      <c r="A585" s="9" t="s">
        <v>584</v>
      </c>
      <c r="B585" s="10" t="str">
        <f t="shared" si="10"/>
        <v>DEOK</v>
      </c>
      <c r="C585" s="10" t="s">
        <v>929</v>
      </c>
      <c r="D585" s="22">
        <v>43941</v>
      </c>
      <c r="E585" s="22"/>
      <c r="F585" s="22"/>
      <c r="G585" s="22"/>
      <c r="H585" s="22">
        <v>44085</v>
      </c>
      <c r="I585" s="23"/>
      <c r="J585" s="23"/>
      <c r="K585" s="38" t="str">
        <f>IFERROR(VLOOKUP([1]!NeedsData[[#This Row],[Need Number]],[1]!Database[#Data],K$1,FALSE),"")</f>
        <v/>
      </c>
      <c r="L585" s="53" t="s">
        <v>2041</v>
      </c>
    </row>
    <row r="586" spans="1:12" ht="217.5" x14ac:dyDescent="0.35">
      <c r="A586" s="3" t="s">
        <v>585</v>
      </c>
      <c r="B586" s="4" t="str">
        <f t="shared" si="10"/>
        <v>DEOK</v>
      </c>
      <c r="C586" s="4" t="s">
        <v>929</v>
      </c>
      <c r="D586" s="17">
        <v>44029</v>
      </c>
      <c r="E586" s="17">
        <v>44155</v>
      </c>
      <c r="F586" s="18">
        <v>44298</v>
      </c>
      <c r="G586" s="17" t="s">
        <v>1230</v>
      </c>
      <c r="H586" s="17"/>
      <c r="I586" s="18"/>
      <c r="J586" s="18">
        <v>44298</v>
      </c>
      <c r="K586" s="27"/>
      <c r="L586" s="8" t="s">
        <v>2042</v>
      </c>
    </row>
    <row r="587" spans="1:12" ht="377" x14ac:dyDescent="0.35">
      <c r="A587" s="3" t="s">
        <v>586</v>
      </c>
      <c r="B587" s="6" t="str">
        <f t="shared" si="10"/>
        <v>DEOK</v>
      </c>
      <c r="C587" s="6" t="s">
        <v>929</v>
      </c>
      <c r="D587" s="19">
        <v>44029</v>
      </c>
      <c r="E587" s="19">
        <v>44426</v>
      </c>
      <c r="F587" s="19"/>
      <c r="G587" s="19" t="s">
        <v>1231</v>
      </c>
      <c r="H587" s="19"/>
      <c r="I587" s="20"/>
      <c r="J587" s="20"/>
      <c r="K587" s="28"/>
      <c r="L587" s="47" t="s">
        <v>2043</v>
      </c>
    </row>
    <row r="588" spans="1:12" ht="145" x14ac:dyDescent="0.35">
      <c r="A588" s="3" t="s">
        <v>587</v>
      </c>
      <c r="B588" s="4" t="str">
        <f t="shared" si="10"/>
        <v>DEOK</v>
      </c>
      <c r="C588" s="4" t="s">
        <v>929</v>
      </c>
      <c r="D588" s="17">
        <v>44120</v>
      </c>
      <c r="E588" s="17"/>
      <c r="F588" s="17"/>
      <c r="G588" s="17"/>
      <c r="H588" s="17"/>
      <c r="I588" s="18"/>
      <c r="J588" s="18"/>
      <c r="K588" s="27" t="s">
        <v>1618</v>
      </c>
      <c r="L588" s="8" t="s">
        <v>2044</v>
      </c>
    </row>
    <row r="589" spans="1:12" ht="159.5" x14ac:dyDescent="0.35">
      <c r="A589" s="3" t="s">
        <v>588</v>
      </c>
      <c r="B589" s="6" t="str">
        <f t="shared" si="10"/>
        <v>DEOK</v>
      </c>
      <c r="C589" s="6" t="s">
        <v>929</v>
      </c>
      <c r="D589" s="19">
        <v>44120</v>
      </c>
      <c r="E589" s="19"/>
      <c r="F589" s="19"/>
      <c r="G589" s="19"/>
      <c r="H589" s="19"/>
      <c r="I589" s="20"/>
      <c r="J589" s="20"/>
      <c r="K589" s="28" t="s">
        <v>1615</v>
      </c>
      <c r="L589" s="47" t="s">
        <v>2045</v>
      </c>
    </row>
    <row r="590" spans="1:12" ht="72.5" x14ac:dyDescent="0.35">
      <c r="A590" s="3" t="s">
        <v>589</v>
      </c>
      <c r="B590" s="4" t="str">
        <f t="shared" si="10"/>
        <v>DEOK</v>
      </c>
      <c r="C590" s="4" t="s">
        <v>929</v>
      </c>
      <c r="D590" s="17">
        <v>44120</v>
      </c>
      <c r="E590" s="17"/>
      <c r="F590" s="17"/>
      <c r="G590" s="17"/>
      <c r="H590" s="17"/>
      <c r="I590" s="18"/>
      <c r="J590" s="18"/>
      <c r="K590" s="27" t="s">
        <v>1619</v>
      </c>
      <c r="L590" s="8" t="s">
        <v>2046</v>
      </c>
    </row>
    <row r="591" spans="1:12" ht="116" x14ac:dyDescent="0.35">
      <c r="A591" s="3" t="s">
        <v>590</v>
      </c>
      <c r="B591" s="6" t="str">
        <f t="shared" si="10"/>
        <v>DEOK</v>
      </c>
      <c r="C591" s="6" t="s">
        <v>929</v>
      </c>
      <c r="D591" s="19">
        <v>44155</v>
      </c>
      <c r="E591" s="19">
        <v>44211</v>
      </c>
      <c r="F591" s="20">
        <v>44298</v>
      </c>
      <c r="G591" s="19" t="s">
        <v>1232</v>
      </c>
      <c r="H591" s="19"/>
      <c r="I591" s="20"/>
      <c r="J591" s="20">
        <v>44298</v>
      </c>
      <c r="K591" s="28" t="s">
        <v>1620</v>
      </c>
      <c r="L591" s="46" t="s">
        <v>2047</v>
      </c>
    </row>
    <row r="592" spans="1:12" ht="101.5" x14ac:dyDescent="0.35">
      <c r="A592" s="3" t="s">
        <v>591</v>
      </c>
      <c r="B592" s="4" t="str">
        <f t="shared" si="10"/>
        <v>DEOK</v>
      </c>
      <c r="C592" s="4" t="s">
        <v>929</v>
      </c>
      <c r="D592" s="17">
        <v>44274</v>
      </c>
      <c r="E592" s="17"/>
      <c r="F592" s="17"/>
      <c r="G592" s="17"/>
      <c r="H592" s="17"/>
      <c r="I592" s="18"/>
      <c r="J592" s="18"/>
      <c r="K592" s="27" t="s">
        <v>1621</v>
      </c>
      <c r="L592" s="8" t="s">
        <v>2048</v>
      </c>
    </row>
    <row r="593" spans="1:12" ht="93" x14ac:dyDescent="0.35">
      <c r="A593" s="3" t="s">
        <v>592</v>
      </c>
      <c r="B593" s="6" t="str">
        <f t="shared" si="10"/>
        <v>ATSI</v>
      </c>
      <c r="C593" s="6" t="s">
        <v>929</v>
      </c>
      <c r="D593" s="19">
        <v>44393</v>
      </c>
      <c r="E593" s="19">
        <v>44424</v>
      </c>
      <c r="F593" s="19"/>
      <c r="G593" s="19"/>
      <c r="H593" s="19"/>
      <c r="I593" s="20"/>
      <c r="J593" s="20"/>
      <c r="K593" s="39" t="s">
        <v>1706</v>
      </c>
      <c r="L593" s="54" t="s">
        <v>2049</v>
      </c>
    </row>
    <row r="594" spans="1:12" ht="101.5" x14ac:dyDescent="0.35">
      <c r="A594" s="3" t="s">
        <v>593</v>
      </c>
      <c r="B594" s="4" t="str">
        <f t="shared" si="10"/>
        <v>Dayton</v>
      </c>
      <c r="C594" s="4" t="s">
        <v>929</v>
      </c>
      <c r="D594" s="17">
        <v>44244</v>
      </c>
      <c r="E594" s="17">
        <v>44424</v>
      </c>
      <c r="F594" s="17"/>
      <c r="G594" s="17" t="s">
        <v>1224</v>
      </c>
      <c r="H594" s="17"/>
      <c r="I594" s="18"/>
      <c r="J594" s="18"/>
      <c r="K594" s="27" t="s">
        <v>1622</v>
      </c>
      <c r="L594" s="8" t="s">
        <v>2050</v>
      </c>
    </row>
    <row r="595" spans="1:12" ht="101.5" x14ac:dyDescent="0.35">
      <c r="A595" s="3" t="s">
        <v>594</v>
      </c>
      <c r="B595" s="6" t="str">
        <f t="shared" si="10"/>
        <v>DEOK</v>
      </c>
      <c r="C595" s="6" t="s">
        <v>929</v>
      </c>
      <c r="D595" s="19">
        <v>44302</v>
      </c>
      <c r="E595" s="19"/>
      <c r="F595" s="19"/>
      <c r="G595" s="19"/>
      <c r="H595" s="19"/>
      <c r="I595" s="20"/>
      <c r="J595" s="20"/>
      <c r="K595" s="28" t="str">
        <f>IFERROR(VLOOKUP([1]!NeedsData[[#This Row],[Need Number]],[1]!Database[#Data],K$1,FALSE),"")</f>
        <v/>
      </c>
      <c r="L595" s="47" t="s">
        <v>2051</v>
      </c>
    </row>
    <row r="596" spans="1:12" ht="145" x14ac:dyDescent="0.35">
      <c r="A596" s="3" t="s">
        <v>595</v>
      </c>
      <c r="B596" s="4" t="str">
        <f t="shared" si="10"/>
        <v>DEOK</v>
      </c>
      <c r="C596" s="4" t="s">
        <v>929</v>
      </c>
      <c r="D596" s="17">
        <v>44362</v>
      </c>
      <c r="E596" s="17"/>
      <c r="F596" s="17"/>
      <c r="G596" s="17"/>
      <c r="H596" s="17"/>
      <c r="I596" s="18"/>
      <c r="J596" s="18"/>
      <c r="K596" s="27" t="s">
        <v>1623</v>
      </c>
      <c r="L596" s="8" t="s">
        <v>2052</v>
      </c>
    </row>
    <row r="597" spans="1:12" x14ac:dyDescent="0.35">
      <c r="A597" s="3" t="s">
        <v>596</v>
      </c>
      <c r="B597" s="6" t="str">
        <f t="shared" si="10"/>
        <v>DOM</v>
      </c>
      <c r="C597" s="6" t="s">
        <v>1233</v>
      </c>
      <c r="D597" s="19" t="s">
        <v>938</v>
      </c>
      <c r="E597" s="19"/>
      <c r="F597" s="19"/>
      <c r="G597" s="19"/>
      <c r="H597" s="19"/>
      <c r="I597" s="20"/>
      <c r="J597" s="20"/>
      <c r="K597" s="28" t="str">
        <f>IFERROR(VLOOKUP([1]!NeedsData[[#This Row],[Need Number]],[1]!Database[#Data],K$1,FALSE),"")</f>
        <v/>
      </c>
      <c r="L597" s="48" t="str">
        <f>IFERROR(VLOOKUP([1]!NeedsData[[#This Row],[Need Number]],[1]!Database[#Data],L$1,FALSE),"")</f>
        <v/>
      </c>
    </row>
    <row r="598" spans="1:12" x14ac:dyDescent="0.35">
      <c r="A598" s="3" t="s">
        <v>597</v>
      </c>
      <c r="B598" s="4" t="str">
        <f t="shared" si="10"/>
        <v>DOM</v>
      </c>
      <c r="C598" s="4" t="s">
        <v>1233</v>
      </c>
      <c r="D598" s="17" t="s">
        <v>938</v>
      </c>
      <c r="E598" s="17"/>
      <c r="F598" s="17"/>
      <c r="G598" s="17"/>
      <c r="H598" s="17"/>
      <c r="I598" s="18"/>
      <c r="J598" s="18"/>
      <c r="K598" s="27" t="str">
        <f>IFERROR(VLOOKUP([1]!NeedsData[[#This Row],[Need Number]],[1]!Database[#Data],K$1,FALSE),"")</f>
        <v/>
      </c>
      <c r="L598" s="36" t="str">
        <f>IFERROR(VLOOKUP([1]!NeedsData[[#This Row],[Need Number]],[1]!Database[#Data],L$1,FALSE),"")</f>
        <v/>
      </c>
    </row>
    <row r="599" spans="1:12" x14ac:dyDescent="0.35">
      <c r="A599" s="3" t="s">
        <v>598</v>
      </c>
      <c r="B599" s="6" t="str">
        <f t="shared" si="10"/>
        <v>DOM</v>
      </c>
      <c r="C599" s="6" t="s">
        <v>1233</v>
      </c>
      <c r="D599" s="19">
        <v>43384</v>
      </c>
      <c r="E599" s="19"/>
      <c r="F599" s="19"/>
      <c r="G599" s="19"/>
      <c r="H599" s="19"/>
      <c r="I599" s="20"/>
      <c r="J599" s="20"/>
      <c r="K599" s="28" t="str">
        <f>IFERROR(VLOOKUP([1]!NeedsData[[#This Row],[Need Number]],[1]!Database[#Data],K$1,FALSE),"")</f>
        <v/>
      </c>
      <c r="L599" s="48" t="str">
        <f>IFERROR(VLOOKUP([1]!NeedsData[[#This Row],[Need Number]],[1]!Database[#Data],L$1,FALSE),"")</f>
        <v/>
      </c>
    </row>
    <row r="600" spans="1:12" x14ac:dyDescent="0.35">
      <c r="A600" s="3" t="s">
        <v>599</v>
      </c>
      <c r="B600" s="4" t="str">
        <f t="shared" si="10"/>
        <v>DOM</v>
      </c>
      <c r="C600" s="4" t="s">
        <v>1233</v>
      </c>
      <c r="D600" s="17" t="s">
        <v>938</v>
      </c>
      <c r="E600" s="17"/>
      <c r="F600" s="17"/>
      <c r="G600" s="17"/>
      <c r="H600" s="17"/>
      <c r="I600" s="18"/>
      <c r="J600" s="18"/>
      <c r="K600" s="27" t="str">
        <f>IFERROR(VLOOKUP([1]!NeedsData[[#This Row],[Need Number]],[1]!Database[#Data],K$1,FALSE),"")</f>
        <v/>
      </c>
      <c r="L600" s="36" t="str">
        <f>IFERROR(VLOOKUP([1]!NeedsData[[#This Row],[Need Number]],[1]!Database[#Data],L$1,FALSE),"")</f>
        <v/>
      </c>
    </row>
    <row r="601" spans="1:12" x14ac:dyDescent="0.35">
      <c r="A601" s="3" t="s">
        <v>600</v>
      </c>
      <c r="B601" s="6" t="str">
        <f t="shared" si="10"/>
        <v>DOM</v>
      </c>
      <c r="C601" s="6" t="s">
        <v>1233</v>
      </c>
      <c r="D601" s="19" t="s">
        <v>938</v>
      </c>
      <c r="E601" s="19"/>
      <c r="F601" s="19"/>
      <c r="G601" s="19"/>
      <c r="H601" s="19"/>
      <c r="I601" s="20"/>
      <c r="J601" s="20"/>
      <c r="K601" s="28" t="str">
        <f>IFERROR(VLOOKUP([1]!NeedsData[[#This Row],[Need Number]],[1]!Database[#Data],K$1,FALSE),"")</f>
        <v/>
      </c>
      <c r="L601" s="48" t="str">
        <f>IFERROR(VLOOKUP([1]!NeedsData[[#This Row],[Need Number]],[1]!Database[#Data],L$1,FALSE),"")</f>
        <v/>
      </c>
    </row>
    <row r="602" spans="1:12" x14ac:dyDescent="0.35">
      <c r="A602" s="3" t="s">
        <v>601</v>
      </c>
      <c r="B602" s="4" t="str">
        <f t="shared" si="10"/>
        <v>DOM</v>
      </c>
      <c r="C602" s="4" t="s">
        <v>1233</v>
      </c>
      <c r="D602" s="17" t="s">
        <v>938</v>
      </c>
      <c r="E602" s="17"/>
      <c r="F602" s="17"/>
      <c r="G602" s="17"/>
      <c r="H602" s="17"/>
      <c r="I602" s="18"/>
      <c r="J602" s="18"/>
      <c r="K602" s="27" t="str">
        <f>IFERROR(VLOOKUP([1]!NeedsData[[#This Row],[Need Number]],[1]!Database[#Data],K$1,FALSE),"")</f>
        <v/>
      </c>
      <c r="L602" s="36" t="str">
        <f>IFERROR(VLOOKUP([1]!NeedsData[[#This Row],[Need Number]],[1]!Database[#Data],L$1,FALSE),"")</f>
        <v/>
      </c>
    </row>
    <row r="603" spans="1:12" x14ac:dyDescent="0.35">
      <c r="A603" s="3" t="s">
        <v>602</v>
      </c>
      <c r="B603" s="6" t="str">
        <f t="shared" si="10"/>
        <v>DOM</v>
      </c>
      <c r="C603" s="6" t="s">
        <v>1233</v>
      </c>
      <c r="D603" s="19">
        <v>43601</v>
      </c>
      <c r="E603" s="19">
        <v>43755</v>
      </c>
      <c r="F603" s="19">
        <v>43885</v>
      </c>
      <c r="G603" s="19" t="s">
        <v>1234</v>
      </c>
      <c r="H603" s="19"/>
      <c r="I603" s="20"/>
      <c r="J603" s="20">
        <v>43966</v>
      </c>
      <c r="K603" s="28" t="s">
        <v>1624</v>
      </c>
      <c r="L603" s="48" t="str">
        <f>IFERROR(VLOOKUP([1]!NeedsData[[#This Row],[Need Number]],[1]!Database[#Data],L$1,FALSE),"")</f>
        <v/>
      </c>
    </row>
    <row r="604" spans="1:12" x14ac:dyDescent="0.35">
      <c r="A604" s="3" t="s">
        <v>603</v>
      </c>
      <c r="B604" s="4" t="str">
        <f t="shared" si="10"/>
        <v>DOM</v>
      </c>
      <c r="C604" s="4" t="s">
        <v>1233</v>
      </c>
      <c r="D604" s="17" t="s">
        <v>938</v>
      </c>
      <c r="E604" s="17"/>
      <c r="F604" s="17"/>
      <c r="G604" s="17"/>
      <c r="H604" s="17"/>
      <c r="I604" s="18"/>
      <c r="J604" s="18"/>
      <c r="K604" s="27" t="str">
        <f>IFERROR(VLOOKUP([1]!NeedsData[[#This Row],[Need Number]],[1]!Database[#Data],K$1,FALSE),"")</f>
        <v/>
      </c>
      <c r="L604" s="36" t="str">
        <f>IFERROR(VLOOKUP([1]!NeedsData[[#This Row],[Need Number]],[1]!Database[#Data],L$1,FALSE),"")</f>
        <v/>
      </c>
    </row>
    <row r="605" spans="1:12" x14ac:dyDescent="0.35">
      <c r="A605" s="3" t="s">
        <v>604</v>
      </c>
      <c r="B605" s="6" t="str">
        <f t="shared" si="10"/>
        <v>DOM</v>
      </c>
      <c r="C605" s="6" t="s">
        <v>1233</v>
      </c>
      <c r="D605" s="19">
        <v>43601</v>
      </c>
      <c r="E605" s="19">
        <v>43755</v>
      </c>
      <c r="F605" s="19">
        <v>43885</v>
      </c>
      <c r="G605" s="19" t="s">
        <v>1235</v>
      </c>
      <c r="H605" s="19"/>
      <c r="I605" s="20"/>
      <c r="J605" s="20">
        <v>43966</v>
      </c>
      <c r="K605" s="28" t="s">
        <v>1625</v>
      </c>
      <c r="L605" s="48" t="str">
        <f>IFERROR(VLOOKUP([1]!NeedsData[[#This Row],[Need Number]],[1]!Database[#Data],L$1,FALSE),"")</f>
        <v/>
      </c>
    </row>
    <row r="606" spans="1:12" x14ac:dyDescent="0.35">
      <c r="A606" s="3" t="s">
        <v>605</v>
      </c>
      <c r="B606" s="4" t="str">
        <f t="shared" si="10"/>
        <v>DOM</v>
      </c>
      <c r="C606" s="4" t="s">
        <v>1233</v>
      </c>
      <c r="D606" s="17">
        <v>43601</v>
      </c>
      <c r="E606" s="17">
        <v>43755</v>
      </c>
      <c r="F606" s="17">
        <v>43885</v>
      </c>
      <c r="G606" s="17" t="s">
        <v>1236</v>
      </c>
      <c r="H606" s="17"/>
      <c r="I606" s="18"/>
      <c r="J606" s="18">
        <v>43966</v>
      </c>
      <c r="K606" s="27" t="s">
        <v>1626</v>
      </c>
      <c r="L606" s="36" t="str">
        <f>IFERROR(VLOOKUP([1]!NeedsData[[#This Row],[Need Number]],[1]!Database[#Data],L$1,FALSE),"")</f>
        <v/>
      </c>
    </row>
    <row r="607" spans="1:12" x14ac:dyDescent="0.35">
      <c r="A607" s="3" t="s">
        <v>606</v>
      </c>
      <c r="B607" s="6" t="str">
        <f t="shared" si="10"/>
        <v>DOM</v>
      </c>
      <c r="C607" s="6" t="s">
        <v>1233</v>
      </c>
      <c r="D607" s="19">
        <v>43755</v>
      </c>
      <c r="E607" s="19">
        <v>43783</v>
      </c>
      <c r="F607" s="19">
        <v>43885</v>
      </c>
      <c r="G607" s="19" t="s">
        <v>1237</v>
      </c>
      <c r="H607" s="19"/>
      <c r="I607" s="20"/>
      <c r="J607" s="20">
        <v>43966</v>
      </c>
      <c r="K607" s="28" t="s">
        <v>1627</v>
      </c>
      <c r="L607" s="48" t="str">
        <f>IFERROR(VLOOKUP([1]!NeedsData[[#This Row],[Need Number]],[1]!Database[#Data],L$1,FALSE),"")</f>
        <v/>
      </c>
    </row>
    <row r="608" spans="1:12" ht="116" x14ac:dyDescent="0.35">
      <c r="A608" s="3" t="s">
        <v>607</v>
      </c>
      <c r="B608" s="4" t="str">
        <f t="shared" si="10"/>
        <v>DOM</v>
      </c>
      <c r="C608" s="4" t="s">
        <v>1233</v>
      </c>
      <c r="D608" s="17">
        <v>43657</v>
      </c>
      <c r="E608" s="17">
        <v>43872</v>
      </c>
      <c r="F608" s="17">
        <v>44139</v>
      </c>
      <c r="G608" s="17" t="s">
        <v>1238</v>
      </c>
      <c r="H608" s="17"/>
      <c r="I608" s="18"/>
      <c r="J608" s="18">
        <v>44139</v>
      </c>
      <c r="K608" s="27" t="s">
        <v>1628</v>
      </c>
      <c r="L608" s="36" t="s">
        <v>2053</v>
      </c>
    </row>
    <row r="609" spans="1:12" x14ac:dyDescent="0.35">
      <c r="A609" s="3" t="s">
        <v>608</v>
      </c>
      <c r="B609" s="6" t="str">
        <f t="shared" si="10"/>
        <v>DOM</v>
      </c>
      <c r="C609" s="6" t="s">
        <v>1233</v>
      </c>
      <c r="D609" s="19">
        <v>43704</v>
      </c>
      <c r="E609" s="19">
        <v>43759</v>
      </c>
      <c r="F609" s="19">
        <v>43885</v>
      </c>
      <c r="G609" s="19" t="s">
        <v>1239</v>
      </c>
      <c r="H609" s="19"/>
      <c r="I609" s="20"/>
      <c r="J609" s="20">
        <v>43966</v>
      </c>
      <c r="K609" s="28" t="s">
        <v>1629</v>
      </c>
      <c r="L609" s="48" t="str">
        <f>IFERROR(VLOOKUP([1]!NeedsData[[#This Row],[Need Number]],[1]!Database[#Data],L$1,FALSE),"")</f>
        <v/>
      </c>
    </row>
    <row r="610" spans="1:12" x14ac:dyDescent="0.35">
      <c r="A610" s="3" t="s">
        <v>609</v>
      </c>
      <c r="B610" s="4" t="str">
        <f t="shared" si="10"/>
        <v>DOM</v>
      </c>
      <c r="C610" s="4" t="s">
        <v>1233</v>
      </c>
      <c r="D610" s="17">
        <v>43657</v>
      </c>
      <c r="E610" s="17">
        <v>43865</v>
      </c>
      <c r="F610" s="17">
        <v>44139</v>
      </c>
      <c r="G610" s="17" t="s">
        <v>1240</v>
      </c>
      <c r="H610" s="17"/>
      <c r="I610" s="18"/>
      <c r="J610" s="18">
        <v>44139</v>
      </c>
      <c r="K610" s="27" t="str">
        <f>IFERROR(VLOOKUP([1]!NeedsData[[#This Row],[Need Number]],[1]!Database[#Data],K$1,FALSE),"")</f>
        <v/>
      </c>
      <c r="L610" s="36" t="str">
        <f>IFERROR(VLOOKUP([1]!NeedsData[[#This Row],[Need Number]],[1]!Database[#Data],L$1,FALSE),"")</f>
        <v/>
      </c>
    </row>
    <row r="611" spans="1:12" x14ac:dyDescent="0.35">
      <c r="A611" s="3" t="s">
        <v>610</v>
      </c>
      <c r="B611" s="6" t="str">
        <f t="shared" si="10"/>
        <v>DOM</v>
      </c>
      <c r="C611" s="6" t="s">
        <v>1233</v>
      </c>
      <c r="D611" s="19">
        <v>43755</v>
      </c>
      <c r="E611" s="19">
        <v>43783</v>
      </c>
      <c r="F611" s="19">
        <v>43885</v>
      </c>
      <c r="G611" s="19" t="s">
        <v>1241</v>
      </c>
      <c r="H611" s="19"/>
      <c r="I611" s="20"/>
      <c r="J611" s="20">
        <v>43966</v>
      </c>
      <c r="K611" s="28" t="str">
        <f>IFERROR(VLOOKUP([1]!NeedsData[[#This Row],[Need Number]],[1]!Database[#Data],K$1,FALSE),"")</f>
        <v/>
      </c>
      <c r="L611" s="48" t="str">
        <f>IFERROR(VLOOKUP([1]!NeedsData[[#This Row],[Need Number]],[1]!Database[#Data],L$1,FALSE),"")</f>
        <v/>
      </c>
    </row>
    <row r="612" spans="1:12" x14ac:dyDescent="0.35">
      <c r="A612" s="3" t="s">
        <v>611</v>
      </c>
      <c r="B612" s="4" t="str">
        <f t="shared" si="10"/>
        <v>DOM</v>
      </c>
      <c r="C612" s="4" t="s">
        <v>1233</v>
      </c>
      <c r="D612" s="17" t="s">
        <v>938</v>
      </c>
      <c r="E612" s="17"/>
      <c r="F612" s="17"/>
      <c r="G612" s="17"/>
      <c r="H612" s="17"/>
      <c r="I612" s="18"/>
      <c r="J612" s="18"/>
      <c r="K612" s="27" t="str">
        <f>IFERROR(VLOOKUP([1]!NeedsData[[#This Row],[Need Number]],[1]!Database[#Data],K$1,FALSE),"")</f>
        <v/>
      </c>
      <c r="L612" s="36" t="str">
        <f>IFERROR(VLOOKUP([1]!NeedsData[[#This Row],[Need Number]],[1]!Database[#Data],L$1,FALSE),"")</f>
        <v/>
      </c>
    </row>
    <row r="613" spans="1:12" x14ac:dyDescent="0.35">
      <c r="A613" s="3" t="s">
        <v>612</v>
      </c>
      <c r="B613" s="6" t="str">
        <f t="shared" si="10"/>
        <v>DOM</v>
      </c>
      <c r="C613" s="6" t="s">
        <v>1233</v>
      </c>
      <c r="D613" s="19">
        <v>43732</v>
      </c>
      <c r="E613" s="19">
        <v>43759</v>
      </c>
      <c r="F613" s="19">
        <v>43885</v>
      </c>
      <c r="G613" s="19" t="s">
        <v>1242</v>
      </c>
      <c r="H613" s="19"/>
      <c r="I613" s="20"/>
      <c r="J613" s="20">
        <v>43966</v>
      </c>
      <c r="K613" s="28" t="s">
        <v>1630</v>
      </c>
      <c r="L613" s="48" t="str">
        <f>IFERROR(VLOOKUP([1]!NeedsData[[#This Row],[Need Number]],[1]!Database[#Data],L$1,FALSE),"")</f>
        <v/>
      </c>
    </row>
    <row r="614" spans="1:12" x14ac:dyDescent="0.35">
      <c r="A614" s="3" t="s">
        <v>613</v>
      </c>
      <c r="B614" s="4" t="str">
        <f t="shared" si="10"/>
        <v>DOM</v>
      </c>
      <c r="C614" s="4" t="s">
        <v>1233</v>
      </c>
      <c r="D614" s="17">
        <v>43732</v>
      </c>
      <c r="E614" s="17">
        <v>43759</v>
      </c>
      <c r="F614" s="17">
        <v>43885</v>
      </c>
      <c r="G614" s="17" t="s">
        <v>1243</v>
      </c>
      <c r="H614" s="17"/>
      <c r="I614" s="18"/>
      <c r="J614" s="18">
        <v>43966</v>
      </c>
      <c r="K614" s="27" t="s">
        <v>1631</v>
      </c>
      <c r="L614" s="36" t="str">
        <f>IFERROR(VLOOKUP([1]!NeedsData[[#This Row],[Need Number]],[1]!Database[#Data],L$1,FALSE),"")</f>
        <v/>
      </c>
    </row>
    <row r="615" spans="1:12" ht="145" x14ac:dyDescent="0.35">
      <c r="A615" s="3" t="s">
        <v>614</v>
      </c>
      <c r="B615" s="6" t="str">
        <f t="shared" si="10"/>
        <v>DOM</v>
      </c>
      <c r="C615" s="6" t="s">
        <v>1233</v>
      </c>
      <c r="D615" s="19">
        <v>43865</v>
      </c>
      <c r="E615" s="19">
        <v>43900</v>
      </c>
      <c r="F615" s="19">
        <v>44139</v>
      </c>
      <c r="G615" s="19" t="s">
        <v>1244</v>
      </c>
      <c r="H615" s="19"/>
      <c r="I615" s="19"/>
      <c r="J615" s="19">
        <v>44139</v>
      </c>
      <c r="K615" s="28" t="s">
        <v>1632</v>
      </c>
      <c r="L615" s="48" t="s">
        <v>2054</v>
      </c>
    </row>
    <row r="616" spans="1:12" ht="217.5" x14ac:dyDescent="0.35">
      <c r="A616" s="3" t="s">
        <v>615</v>
      </c>
      <c r="B616" s="4" t="str">
        <f t="shared" si="10"/>
        <v>DOM</v>
      </c>
      <c r="C616" s="4" t="s">
        <v>1233</v>
      </c>
      <c r="D616" s="17" t="s">
        <v>938</v>
      </c>
      <c r="E616" s="17">
        <v>44110</v>
      </c>
      <c r="F616" s="17">
        <v>44139</v>
      </c>
      <c r="G616" s="17" t="s">
        <v>1245</v>
      </c>
      <c r="H616" s="17"/>
      <c r="I616" s="17"/>
      <c r="J616" s="17">
        <v>44139</v>
      </c>
      <c r="K616" s="27" t="str">
        <f>IFERROR(VLOOKUP([1]!NeedsData[[#This Row],[Need Number]],[1]!Database[#Data],K$1,FALSE),"")</f>
        <v/>
      </c>
      <c r="L616" s="45" t="s">
        <v>2055</v>
      </c>
    </row>
    <row r="617" spans="1:12" x14ac:dyDescent="0.35">
      <c r="A617" s="3" t="s">
        <v>616</v>
      </c>
      <c r="B617" s="6" t="str">
        <f t="shared" si="10"/>
        <v>DOM</v>
      </c>
      <c r="C617" s="6" t="s">
        <v>1233</v>
      </c>
      <c r="D617" s="19" t="s">
        <v>938</v>
      </c>
      <c r="E617" s="19"/>
      <c r="F617" s="19">
        <v>44139</v>
      </c>
      <c r="G617" s="19" t="s">
        <v>1246</v>
      </c>
      <c r="H617" s="19"/>
      <c r="I617" s="20"/>
      <c r="J617" s="20">
        <v>44139</v>
      </c>
      <c r="K617" s="28" t="str">
        <f>IFERROR(VLOOKUP([1]!NeedsData[[#This Row],[Need Number]],[1]!Database[#Data],K$1,FALSE),"")</f>
        <v/>
      </c>
      <c r="L617" s="48" t="str">
        <f>IFERROR(VLOOKUP([1]!NeedsData[[#This Row],[Need Number]],[1]!Database[#Data],L$1,FALSE),"")</f>
        <v/>
      </c>
    </row>
    <row r="618" spans="1:12" ht="87" x14ac:dyDescent="0.35">
      <c r="A618" s="3" t="s">
        <v>617</v>
      </c>
      <c r="B618" s="4" t="str">
        <f t="shared" si="10"/>
        <v>DOM</v>
      </c>
      <c r="C618" s="4" t="s">
        <v>1233</v>
      </c>
      <c r="D618" s="17">
        <v>43900</v>
      </c>
      <c r="E618" s="17">
        <v>43963</v>
      </c>
      <c r="F618" s="17">
        <v>44139</v>
      </c>
      <c r="G618" s="17" t="s">
        <v>1247</v>
      </c>
      <c r="H618" s="17"/>
      <c r="I618" s="17"/>
      <c r="J618" s="17">
        <v>44139</v>
      </c>
      <c r="K618" s="27" t="s">
        <v>1633</v>
      </c>
      <c r="L618" s="36" t="s">
        <v>2056</v>
      </c>
    </row>
    <row r="619" spans="1:12" ht="130.5" x14ac:dyDescent="0.35">
      <c r="A619" s="3" t="s">
        <v>618</v>
      </c>
      <c r="B619" s="6" t="str">
        <f t="shared" si="10"/>
        <v>DOM</v>
      </c>
      <c r="C619" s="6" t="s">
        <v>1233</v>
      </c>
      <c r="D619" s="19" t="s">
        <v>938</v>
      </c>
      <c r="E619" s="19">
        <v>44236</v>
      </c>
      <c r="F619" s="19">
        <v>44253</v>
      </c>
      <c r="G619" s="19" t="s">
        <v>1248</v>
      </c>
      <c r="H619" s="19"/>
      <c r="I619" s="19"/>
      <c r="J619" s="19">
        <v>44253</v>
      </c>
      <c r="K619" s="28" t="str">
        <f>IFERROR(VLOOKUP([1]!NeedsData[[#This Row],[Need Number]],[1]!Database[#Data],K$1,FALSE),"")</f>
        <v/>
      </c>
      <c r="L619" s="55" t="s">
        <v>2057</v>
      </c>
    </row>
    <row r="620" spans="1:12" ht="188.5" x14ac:dyDescent="0.35">
      <c r="A620" s="3" t="s">
        <v>619</v>
      </c>
      <c r="B620" s="4" t="str">
        <f t="shared" si="10"/>
        <v>DOM</v>
      </c>
      <c r="C620" s="4" t="s">
        <v>1233</v>
      </c>
      <c r="D620" s="17" t="s">
        <v>938</v>
      </c>
      <c r="E620" s="17">
        <v>44110</v>
      </c>
      <c r="F620" s="17">
        <v>44139</v>
      </c>
      <c r="G620" s="17" t="s">
        <v>1249</v>
      </c>
      <c r="H620" s="17"/>
      <c r="I620" s="17"/>
      <c r="J620" s="17">
        <v>44139</v>
      </c>
      <c r="K620" s="27" t="str">
        <f>IFERROR(VLOOKUP([1]!NeedsData[[#This Row],[Need Number]],[1]!Database[#Data],K$1,FALSE),"")</f>
        <v/>
      </c>
      <c r="L620" s="45" t="s">
        <v>2058</v>
      </c>
    </row>
    <row r="621" spans="1:12" ht="116" x14ac:dyDescent="0.35">
      <c r="A621" s="3" t="s">
        <v>620</v>
      </c>
      <c r="B621" s="6" t="str">
        <f t="shared" si="10"/>
        <v>DOM</v>
      </c>
      <c r="C621" s="6" t="s">
        <v>1233</v>
      </c>
      <c r="D621" s="19">
        <v>43935</v>
      </c>
      <c r="E621" s="19">
        <v>43963</v>
      </c>
      <c r="F621" s="19">
        <v>44139</v>
      </c>
      <c r="G621" s="19" t="e">
        <f>VLOOKUP([1]!NeedsData[[#This Row],[Need Number]],[2]Sheet1!A$2:B$33,2,FALSE)</f>
        <v>#N/A</v>
      </c>
      <c r="H621" s="19"/>
      <c r="I621" s="19"/>
      <c r="J621" s="19">
        <v>44139</v>
      </c>
      <c r="K621" s="28" t="str">
        <f>IFERROR(VLOOKUP([1]!NeedsData[[#This Row],[Need Number]],[1]!Database[#Data],K$1,FALSE),"")</f>
        <v/>
      </c>
      <c r="L621" s="47" t="s">
        <v>2059</v>
      </c>
    </row>
    <row r="622" spans="1:12" ht="116" x14ac:dyDescent="0.35">
      <c r="A622" s="3" t="s">
        <v>621</v>
      </c>
      <c r="B622" s="4" t="str">
        <f t="shared" si="10"/>
        <v>DOM</v>
      </c>
      <c r="C622" s="4" t="s">
        <v>1233</v>
      </c>
      <c r="D622" s="17">
        <v>43935</v>
      </c>
      <c r="E622" s="17">
        <v>43963</v>
      </c>
      <c r="F622" s="17">
        <v>44139</v>
      </c>
      <c r="G622" s="17" t="s">
        <v>1250</v>
      </c>
      <c r="H622" s="17"/>
      <c r="I622" s="17"/>
      <c r="J622" s="17">
        <v>44139</v>
      </c>
      <c r="K622" s="27" t="str">
        <f>IFERROR(VLOOKUP([1]!NeedsData[[#This Row],[Need Number]],[1]!Database[#Data],K$1,FALSE),"")</f>
        <v/>
      </c>
      <c r="L622" s="8" t="s">
        <v>2060</v>
      </c>
    </row>
    <row r="623" spans="1:12" ht="116" x14ac:dyDescent="0.35">
      <c r="A623" s="3" t="s">
        <v>622</v>
      </c>
      <c r="B623" s="6" t="str">
        <f t="shared" si="10"/>
        <v>DOM</v>
      </c>
      <c r="C623" s="6" t="s">
        <v>1233</v>
      </c>
      <c r="D623" s="19">
        <v>43900</v>
      </c>
      <c r="E623" s="19">
        <v>43963</v>
      </c>
      <c r="F623" s="19">
        <v>44139</v>
      </c>
      <c r="G623" s="19" t="e">
        <f>VLOOKUP([1]!NeedsData[[#This Row],[Need Number]],[2]Sheet1!A$2:B$33,2,FALSE)</f>
        <v>#N/A</v>
      </c>
      <c r="H623" s="19"/>
      <c r="I623" s="19"/>
      <c r="J623" s="19">
        <v>44139</v>
      </c>
      <c r="K623" s="28" t="s">
        <v>1634</v>
      </c>
      <c r="L623" s="48" t="s">
        <v>2061</v>
      </c>
    </row>
    <row r="624" spans="1:12" ht="217.5" x14ac:dyDescent="0.35">
      <c r="A624" s="3" t="s">
        <v>623</v>
      </c>
      <c r="B624" s="4" t="str">
        <f t="shared" si="10"/>
        <v>DOM</v>
      </c>
      <c r="C624" s="4" t="s">
        <v>1233</v>
      </c>
      <c r="D624" s="17">
        <v>43910</v>
      </c>
      <c r="E624" s="17">
        <v>43937</v>
      </c>
      <c r="F624" s="17">
        <v>44139</v>
      </c>
      <c r="G624" s="17" t="e">
        <f>VLOOKUP([1]!NeedsData[[#This Row],[Need Number]],[2]Sheet1!A$2:B$33,2,FALSE)</f>
        <v>#N/A</v>
      </c>
      <c r="H624" s="17"/>
      <c r="I624" s="17"/>
      <c r="J624" s="17">
        <v>44139</v>
      </c>
      <c r="K624" s="27" t="str">
        <f>IFERROR(VLOOKUP([1]!NeedsData[[#This Row],[Need Number]],[1]!Database[#Data],K$1,FALSE),"")</f>
        <v/>
      </c>
      <c r="L624" s="36" t="s">
        <v>2062</v>
      </c>
    </row>
    <row r="625" spans="1:12" ht="130.5" x14ac:dyDescent="0.35">
      <c r="A625" s="3" t="s">
        <v>624</v>
      </c>
      <c r="B625" s="6" t="str">
        <f t="shared" si="10"/>
        <v>DOM</v>
      </c>
      <c r="C625" s="6" t="s">
        <v>1233</v>
      </c>
      <c r="D625" s="19">
        <v>43935</v>
      </c>
      <c r="E625" s="19"/>
      <c r="F625" s="19"/>
      <c r="G625" s="19"/>
      <c r="H625" s="19"/>
      <c r="I625" s="20"/>
      <c r="J625" s="20"/>
      <c r="K625" s="28" t="str">
        <f>IFERROR(VLOOKUP([1]!NeedsData[[#This Row],[Need Number]],[1]!Database[#Data],K$1,FALSE),"")</f>
        <v/>
      </c>
      <c r="L625" s="47" t="s">
        <v>2063</v>
      </c>
    </row>
    <row r="626" spans="1:12" ht="58" x14ac:dyDescent="0.35">
      <c r="A626" s="3" t="s">
        <v>625</v>
      </c>
      <c r="B626" s="4" t="str">
        <f t="shared" si="10"/>
        <v>DOM</v>
      </c>
      <c r="C626" s="4" t="s">
        <v>1233</v>
      </c>
      <c r="D626" s="17">
        <v>43910</v>
      </c>
      <c r="E626" s="17">
        <v>43937</v>
      </c>
      <c r="F626" s="17">
        <v>44139</v>
      </c>
      <c r="G626" s="17" t="e">
        <f>VLOOKUP([1]!NeedsData[[#This Row],[Need Number]],[2]Sheet1!A$2:B$33,2,FALSE)</f>
        <v>#N/A</v>
      </c>
      <c r="H626" s="17"/>
      <c r="I626" s="17"/>
      <c r="J626" s="17">
        <v>44139</v>
      </c>
      <c r="K626" s="27" t="str">
        <f>IFERROR(VLOOKUP([1]!NeedsData[[#This Row],[Need Number]],[1]!Database[#Data],K$1,FALSE),"")</f>
        <v/>
      </c>
      <c r="L626" s="36" t="s">
        <v>2064</v>
      </c>
    </row>
    <row r="627" spans="1:12" ht="290" x14ac:dyDescent="0.35">
      <c r="A627" s="3" t="s">
        <v>626</v>
      </c>
      <c r="B627" s="6" t="str">
        <f t="shared" si="10"/>
        <v>DOM</v>
      </c>
      <c r="C627" s="6" t="s">
        <v>1233</v>
      </c>
      <c r="D627" s="19">
        <v>43935</v>
      </c>
      <c r="E627" s="19">
        <v>43963</v>
      </c>
      <c r="F627" s="19">
        <v>44139</v>
      </c>
      <c r="G627" s="19" t="e">
        <f>VLOOKUP([1]!NeedsData[[#This Row],[Need Number]],[2]Sheet1!A$2:B$33,2,FALSE)</f>
        <v>#N/A</v>
      </c>
      <c r="H627" s="19"/>
      <c r="I627" s="19"/>
      <c r="J627" s="19">
        <v>44139</v>
      </c>
      <c r="K627" s="28" t="str">
        <f>IFERROR(VLOOKUP([1]!NeedsData[[#This Row],[Need Number]],[1]!Database[#Data],K$1,FALSE),"")</f>
        <v/>
      </c>
      <c r="L627" s="47" t="s">
        <v>2065</v>
      </c>
    </row>
    <row r="628" spans="1:12" ht="58" x14ac:dyDescent="0.35">
      <c r="A628" s="3" t="s">
        <v>627</v>
      </c>
      <c r="B628" s="4" t="str">
        <f t="shared" si="10"/>
        <v>DOM</v>
      </c>
      <c r="C628" s="4" t="s">
        <v>1233</v>
      </c>
      <c r="D628" s="17">
        <v>43937</v>
      </c>
      <c r="E628" s="17">
        <v>43972</v>
      </c>
      <c r="F628" s="17">
        <v>44139</v>
      </c>
      <c r="G628" s="17" t="e">
        <f>VLOOKUP([1]!NeedsData[[#This Row],[Need Number]],[2]Sheet1!A$2:B$33,2,FALSE)</f>
        <v>#N/A</v>
      </c>
      <c r="H628" s="17"/>
      <c r="I628" s="17"/>
      <c r="J628" s="17">
        <v>44139</v>
      </c>
      <c r="K628" s="27" t="str">
        <f>IFERROR(VLOOKUP([1]!NeedsData[[#This Row],[Need Number]],[1]!Database[#Data],K$1,FALSE),"")</f>
        <v/>
      </c>
      <c r="L628" s="36" t="s">
        <v>2066</v>
      </c>
    </row>
    <row r="629" spans="1:12" ht="87" x14ac:dyDescent="0.35">
      <c r="A629" s="3" t="s">
        <v>628</v>
      </c>
      <c r="B629" s="6" t="str">
        <f t="shared" si="10"/>
        <v>DOM</v>
      </c>
      <c r="C629" s="6" t="s">
        <v>1233</v>
      </c>
      <c r="D629" s="19">
        <v>43963</v>
      </c>
      <c r="E629" s="19">
        <v>43984</v>
      </c>
      <c r="F629" s="19">
        <v>44139</v>
      </c>
      <c r="G629" s="19" t="e">
        <f>VLOOKUP([1]!NeedsData[[#This Row],[Need Number]],[2]Sheet1!A$2:B$33,2,FALSE)</f>
        <v>#N/A</v>
      </c>
      <c r="H629" s="19"/>
      <c r="I629" s="19"/>
      <c r="J629" s="19">
        <v>44139</v>
      </c>
      <c r="K629" s="28" t="str">
        <f>IFERROR(VLOOKUP([1]!NeedsData[[#This Row],[Need Number]],[1]!Database[#Data],K$1,FALSE),"")</f>
        <v/>
      </c>
      <c r="L629" s="47" t="s">
        <v>2067</v>
      </c>
    </row>
    <row r="630" spans="1:12" ht="203" x14ac:dyDescent="0.35">
      <c r="A630" s="3" t="s">
        <v>629</v>
      </c>
      <c r="B630" s="4" t="str">
        <f t="shared" si="10"/>
        <v>DOM</v>
      </c>
      <c r="C630" s="4" t="s">
        <v>1233</v>
      </c>
      <c r="D630" s="17" t="s">
        <v>938</v>
      </c>
      <c r="E630" s="17">
        <v>44110</v>
      </c>
      <c r="F630" s="17">
        <v>44139</v>
      </c>
      <c r="G630" s="17" t="s">
        <v>1251</v>
      </c>
      <c r="H630" s="17"/>
      <c r="I630" s="17"/>
      <c r="J630" s="17">
        <v>44139</v>
      </c>
      <c r="K630" s="27" t="str">
        <f>IFERROR(VLOOKUP([1]!NeedsData[[#This Row],[Need Number]],[1]!Database[#Data],K$1,FALSE),"")</f>
        <v/>
      </c>
      <c r="L630" s="45" t="s">
        <v>2068</v>
      </c>
    </row>
    <row r="631" spans="1:12" ht="72.5" x14ac:dyDescent="0.35">
      <c r="A631" s="3" t="s">
        <v>630</v>
      </c>
      <c r="B631" s="6" t="str">
        <f t="shared" si="10"/>
        <v>DOM</v>
      </c>
      <c r="C631" s="6" t="s">
        <v>1233</v>
      </c>
      <c r="D631" s="19">
        <v>43963</v>
      </c>
      <c r="E631" s="19">
        <v>43984</v>
      </c>
      <c r="F631" s="19">
        <v>44139</v>
      </c>
      <c r="G631" s="19" t="e">
        <f>VLOOKUP([1]!NeedsData[[#This Row],[Need Number]],[2]Sheet1!A$2:B$33,2,FALSE)</f>
        <v>#N/A</v>
      </c>
      <c r="H631" s="19"/>
      <c r="I631" s="19"/>
      <c r="J631" s="19">
        <v>44139</v>
      </c>
      <c r="K631" s="28" t="str">
        <f>IFERROR(VLOOKUP([1]!NeedsData[[#This Row],[Need Number]],[1]!Database[#Data],K$1,FALSE),"")</f>
        <v/>
      </c>
      <c r="L631" s="47" t="s">
        <v>2069</v>
      </c>
    </row>
    <row r="632" spans="1:12" ht="304.5" x14ac:dyDescent="0.35">
      <c r="A632" s="3" t="s">
        <v>631</v>
      </c>
      <c r="B632" s="4" t="str">
        <f t="shared" si="10"/>
        <v>DOM</v>
      </c>
      <c r="C632" s="4" t="s">
        <v>1233</v>
      </c>
      <c r="D632" s="17">
        <v>44028</v>
      </c>
      <c r="E632" s="17">
        <v>44056</v>
      </c>
      <c r="F632" s="17">
        <v>44139</v>
      </c>
      <c r="G632" s="17" t="e">
        <f>VLOOKUP([1]!NeedsData[[#This Row],[Need Number]],[2]Sheet1!A$2:B$33,2,FALSE)</f>
        <v>#N/A</v>
      </c>
      <c r="H632" s="17"/>
      <c r="I632" s="17"/>
      <c r="J632" s="17">
        <v>44139</v>
      </c>
      <c r="K632" s="27" t="str">
        <f>IFERROR(VLOOKUP([1]!NeedsData[[#This Row],[Need Number]],[1]!Database[#Data],K$1,FALSE),"")</f>
        <v/>
      </c>
      <c r="L632" s="8" t="s">
        <v>2070</v>
      </c>
    </row>
    <row r="633" spans="1:12" ht="217.5" x14ac:dyDescent="0.35">
      <c r="A633" s="3" t="s">
        <v>632</v>
      </c>
      <c r="B633" s="6" t="str">
        <f t="shared" si="10"/>
        <v>DOM</v>
      </c>
      <c r="C633" s="6" t="s">
        <v>1233</v>
      </c>
      <c r="D633" s="19">
        <v>43972</v>
      </c>
      <c r="E633" s="19">
        <v>43998</v>
      </c>
      <c r="F633" s="19">
        <v>44139</v>
      </c>
      <c r="G633" s="19" t="e">
        <f>VLOOKUP([1]!NeedsData[[#This Row],[Need Number]],[2]Sheet1!A$2:B$33,2,FALSE)</f>
        <v>#N/A</v>
      </c>
      <c r="H633" s="19"/>
      <c r="I633" s="19"/>
      <c r="J633" s="19">
        <v>44139</v>
      </c>
      <c r="K633" s="28" t="str">
        <f>IFERROR(VLOOKUP([1]!NeedsData[[#This Row],[Need Number]],[1]!Database[#Data],K$1,FALSE),"")</f>
        <v/>
      </c>
      <c r="L633" s="47" t="s">
        <v>2071</v>
      </c>
    </row>
    <row r="634" spans="1:12" ht="130.5" x14ac:dyDescent="0.35">
      <c r="A634" s="3" t="s">
        <v>633</v>
      </c>
      <c r="B634" s="4" t="str">
        <f t="shared" si="10"/>
        <v>DOM</v>
      </c>
      <c r="C634" s="4" t="s">
        <v>1233</v>
      </c>
      <c r="D634" s="17">
        <v>43972</v>
      </c>
      <c r="E634" s="17">
        <v>43998</v>
      </c>
      <c r="F634" s="17">
        <v>44139</v>
      </c>
      <c r="G634" s="17" t="e">
        <f>VLOOKUP([1]!NeedsData[[#This Row],[Need Number]],[2]Sheet1!A$2:B$33,2,FALSE)</f>
        <v>#N/A</v>
      </c>
      <c r="H634" s="17"/>
      <c r="I634" s="17"/>
      <c r="J634" s="17">
        <v>44139</v>
      </c>
      <c r="K634" s="27" t="str">
        <f>IFERROR(VLOOKUP([1]!NeedsData[[#This Row],[Need Number]],[1]!Database[#Data],K$1,FALSE),"")</f>
        <v/>
      </c>
      <c r="L634" s="8" t="s">
        <v>2072</v>
      </c>
    </row>
    <row r="635" spans="1:12" ht="101.5" x14ac:dyDescent="0.35">
      <c r="A635" s="3" t="s">
        <v>634</v>
      </c>
      <c r="B635" s="6" t="str">
        <f t="shared" si="10"/>
        <v>DOM</v>
      </c>
      <c r="C635" s="6" t="s">
        <v>1233</v>
      </c>
      <c r="D635" s="19">
        <v>43972</v>
      </c>
      <c r="E635" s="19">
        <v>43998</v>
      </c>
      <c r="F635" s="19">
        <v>44139</v>
      </c>
      <c r="G635" s="19" t="e">
        <f>VLOOKUP([1]!NeedsData[[#This Row],[Need Number]],[2]Sheet1!A$2:B$33,2,FALSE)</f>
        <v>#N/A</v>
      </c>
      <c r="H635" s="19"/>
      <c r="I635" s="19"/>
      <c r="J635" s="19">
        <v>44139</v>
      </c>
      <c r="K635" s="28" t="str">
        <f>IFERROR(VLOOKUP([1]!NeedsData[[#This Row],[Need Number]],[1]!Database[#Data],K$1,FALSE),"")</f>
        <v/>
      </c>
      <c r="L635" s="47" t="s">
        <v>2073</v>
      </c>
    </row>
    <row r="636" spans="1:12" ht="101.5" x14ac:dyDescent="0.35">
      <c r="A636" s="3" t="s">
        <v>635</v>
      </c>
      <c r="B636" s="4" t="str">
        <f t="shared" si="10"/>
        <v>DOM</v>
      </c>
      <c r="C636" s="4" t="s">
        <v>1233</v>
      </c>
      <c r="D636" s="17">
        <v>44075</v>
      </c>
      <c r="E636" s="17">
        <v>44139</v>
      </c>
      <c r="F636" s="17">
        <v>44378</v>
      </c>
      <c r="G636" s="17" t="s">
        <v>1252</v>
      </c>
      <c r="H636" s="17"/>
      <c r="I636" s="18"/>
      <c r="J636" s="18"/>
      <c r="K636" s="27" t="str">
        <f>IFERROR(VLOOKUP([1]!NeedsData[[#This Row],[Need Number]],[1]!Database[#Data],K$1,FALSE),"")</f>
        <v/>
      </c>
      <c r="L636" s="8" t="s">
        <v>2074</v>
      </c>
    </row>
    <row r="637" spans="1:12" ht="101.5" x14ac:dyDescent="0.35">
      <c r="A637" s="3" t="s">
        <v>636</v>
      </c>
      <c r="B637" s="6" t="str">
        <f t="shared" si="10"/>
        <v>DOM</v>
      </c>
      <c r="C637" s="6" t="s">
        <v>1233</v>
      </c>
      <c r="D637" s="19">
        <v>43998</v>
      </c>
      <c r="E637" s="19">
        <v>44028</v>
      </c>
      <c r="F637" s="19">
        <v>44139</v>
      </c>
      <c r="G637" s="19" t="e">
        <f>VLOOKUP([1]!NeedsData[[#This Row],[Need Number]],[2]Sheet1!A$2:B$33,2,FALSE)</f>
        <v>#N/A</v>
      </c>
      <c r="H637" s="19"/>
      <c r="I637" s="19"/>
      <c r="J637" s="19">
        <v>44139</v>
      </c>
      <c r="K637" s="28" t="str">
        <f>IFERROR(VLOOKUP([1]!NeedsData[[#This Row],[Need Number]],[1]!Database[#Data],K$1,FALSE),"")</f>
        <v/>
      </c>
      <c r="L637" s="47" t="s">
        <v>2075</v>
      </c>
    </row>
    <row r="638" spans="1:12" ht="116" x14ac:dyDescent="0.35">
      <c r="A638" s="3" t="s">
        <v>637</v>
      </c>
      <c r="B638" s="4" t="str">
        <f t="shared" ref="B638:B701" si="11">IF(A638&lt;&gt;"",LEFT(A638,SEARCH("-",A638)-1),"")</f>
        <v>DOM</v>
      </c>
      <c r="C638" s="4" t="s">
        <v>1233</v>
      </c>
      <c r="D638" s="17">
        <v>44019</v>
      </c>
      <c r="E638" s="17">
        <v>44047</v>
      </c>
      <c r="F638" s="17">
        <v>44139</v>
      </c>
      <c r="G638" s="17" t="e">
        <f>VLOOKUP([1]!NeedsData[[#This Row],[Need Number]],[2]Sheet1!A$2:B$33,2,FALSE)</f>
        <v>#N/A</v>
      </c>
      <c r="H638" s="17"/>
      <c r="I638" s="17"/>
      <c r="J638" s="17">
        <v>44139</v>
      </c>
      <c r="K638" s="27" t="str">
        <f>IFERROR(VLOOKUP([1]!NeedsData[[#This Row],[Need Number]],[1]!Database[#Data],K$1,FALSE),"")</f>
        <v/>
      </c>
      <c r="L638" s="8" t="s">
        <v>2076</v>
      </c>
    </row>
    <row r="639" spans="1:12" ht="130.5" x14ac:dyDescent="0.35">
      <c r="A639" s="3" t="s">
        <v>638</v>
      </c>
      <c r="B639" s="6" t="str">
        <f t="shared" si="11"/>
        <v>DOM</v>
      </c>
      <c r="C639" s="6" t="s">
        <v>1233</v>
      </c>
      <c r="D639" s="19" t="s">
        <v>938</v>
      </c>
      <c r="E639" s="19">
        <v>44236</v>
      </c>
      <c r="F639" s="19">
        <v>44253</v>
      </c>
      <c r="G639" s="19" t="s">
        <v>1253</v>
      </c>
      <c r="H639" s="19"/>
      <c r="I639" s="19"/>
      <c r="J639" s="19">
        <v>44253</v>
      </c>
      <c r="K639" s="28" t="str">
        <f>IFERROR(VLOOKUP([1]!NeedsData[[#This Row],[Need Number]],[1]!Database[#Data],K$1,FALSE),"")</f>
        <v/>
      </c>
      <c r="L639" s="46" t="s">
        <v>2077</v>
      </c>
    </row>
    <row r="640" spans="1:12" ht="116" x14ac:dyDescent="0.35">
      <c r="A640" s="3" t="s">
        <v>639</v>
      </c>
      <c r="B640" s="4" t="str">
        <f t="shared" si="11"/>
        <v>DOM</v>
      </c>
      <c r="C640" s="4" t="s">
        <v>1233</v>
      </c>
      <c r="D640" s="17">
        <v>44019</v>
      </c>
      <c r="E640" s="17">
        <v>44047</v>
      </c>
      <c r="F640" s="17">
        <v>44139</v>
      </c>
      <c r="G640" s="17" t="e">
        <f>VLOOKUP([1]!NeedsData[[#This Row],[Need Number]],[2]Sheet1!A$2:B$33,2,FALSE)</f>
        <v>#N/A</v>
      </c>
      <c r="H640" s="17"/>
      <c r="I640" s="17"/>
      <c r="J640" s="17">
        <v>44139</v>
      </c>
      <c r="K640" s="27" t="str">
        <f>IFERROR(VLOOKUP([1]!NeedsData[[#This Row],[Need Number]],[1]!Database[#Data],K$1,FALSE),"")</f>
        <v/>
      </c>
      <c r="L640" s="8" t="s">
        <v>2078</v>
      </c>
    </row>
    <row r="641" spans="1:12" ht="116" x14ac:dyDescent="0.35">
      <c r="A641" s="3" t="s">
        <v>640</v>
      </c>
      <c r="B641" s="6" t="str">
        <f t="shared" si="11"/>
        <v>DOM</v>
      </c>
      <c r="C641" s="6" t="s">
        <v>1233</v>
      </c>
      <c r="D641" s="19">
        <v>44019</v>
      </c>
      <c r="E641" s="19">
        <v>44047</v>
      </c>
      <c r="F641" s="19">
        <v>44139</v>
      </c>
      <c r="G641" s="19" t="e">
        <f>VLOOKUP([1]!NeedsData[[#This Row],[Need Number]],[2]Sheet1!A$2:B$33,2,FALSE)</f>
        <v>#N/A</v>
      </c>
      <c r="H641" s="19"/>
      <c r="I641" s="19"/>
      <c r="J641" s="19">
        <v>44139</v>
      </c>
      <c r="K641" s="28" t="str">
        <f>IFERROR(VLOOKUP([1]!NeedsData[[#This Row],[Need Number]],[1]!Database[#Data],K$1,FALSE),"")</f>
        <v/>
      </c>
      <c r="L641" s="47" t="s">
        <v>2079</v>
      </c>
    </row>
    <row r="642" spans="1:12" ht="116" x14ac:dyDescent="0.35">
      <c r="A642" s="3" t="s">
        <v>641</v>
      </c>
      <c r="B642" s="4" t="str">
        <f t="shared" si="11"/>
        <v>DOM</v>
      </c>
      <c r="C642" s="4" t="s">
        <v>1233</v>
      </c>
      <c r="D642" s="17">
        <v>44019</v>
      </c>
      <c r="E642" s="17">
        <v>44047</v>
      </c>
      <c r="F642" s="17">
        <v>44139</v>
      </c>
      <c r="G642" s="17" t="e">
        <f>VLOOKUP([1]!NeedsData[[#This Row],[Need Number]],[2]Sheet1!A$2:B$33,2,FALSE)</f>
        <v>#N/A</v>
      </c>
      <c r="H642" s="17"/>
      <c r="I642" s="17"/>
      <c r="J642" s="17">
        <v>44139</v>
      </c>
      <c r="K642" s="27" t="str">
        <f>IFERROR(VLOOKUP([1]!NeedsData[[#This Row],[Need Number]],[1]!Database[#Data],K$1,FALSE),"")</f>
        <v/>
      </c>
      <c r="L642" s="8" t="s">
        <v>2080</v>
      </c>
    </row>
    <row r="643" spans="1:12" ht="145" x14ac:dyDescent="0.35">
      <c r="A643" s="3" t="s">
        <v>642</v>
      </c>
      <c r="B643" s="6" t="str">
        <f t="shared" si="11"/>
        <v>DOM</v>
      </c>
      <c r="C643" s="6" t="s">
        <v>1233</v>
      </c>
      <c r="D643" s="19">
        <v>43998</v>
      </c>
      <c r="E643" s="19">
        <v>44028</v>
      </c>
      <c r="F643" s="19">
        <v>44139</v>
      </c>
      <c r="G643" s="19" t="e">
        <f>VLOOKUP([1]!NeedsData[[#This Row],[Need Number]],[2]Sheet1!A$2:B$33,2,FALSE)</f>
        <v>#N/A</v>
      </c>
      <c r="H643" s="19"/>
      <c r="I643" s="19"/>
      <c r="J643" s="19">
        <v>44139</v>
      </c>
      <c r="K643" s="28" t="str">
        <f>IFERROR(VLOOKUP([1]!NeedsData[[#This Row],[Need Number]],[1]!Database[#Data],K$1,FALSE),"")</f>
        <v/>
      </c>
      <c r="L643" s="47" t="s">
        <v>2081</v>
      </c>
    </row>
    <row r="644" spans="1:12" ht="145" x14ac:dyDescent="0.35">
      <c r="A644" s="3" t="s">
        <v>643</v>
      </c>
      <c r="B644" s="4" t="str">
        <f t="shared" si="11"/>
        <v>DOM</v>
      </c>
      <c r="C644" s="4" t="s">
        <v>1233</v>
      </c>
      <c r="D644" s="17">
        <v>44047</v>
      </c>
      <c r="E644" s="17">
        <v>44075</v>
      </c>
      <c r="F644" s="17">
        <v>44378</v>
      </c>
      <c r="G644" s="17" t="s">
        <v>1254</v>
      </c>
      <c r="H644" s="17"/>
      <c r="I644" s="18"/>
      <c r="J644" s="18"/>
      <c r="K644" s="27" t="str">
        <f>IFERROR(VLOOKUP([1]!NeedsData[[#This Row],[Need Number]],[1]!Database[#Data],K$1,FALSE),"")</f>
        <v/>
      </c>
      <c r="L644" s="8" t="s">
        <v>2082</v>
      </c>
    </row>
    <row r="645" spans="1:12" ht="145" x14ac:dyDescent="0.35">
      <c r="A645" s="3" t="s">
        <v>644</v>
      </c>
      <c r="B645" s="6" t="str">
        <f t="shared" si="11"/>
        <v>DOM</v>
      </c>
      <c r="C645" s="6" t="s">
        <v>1233</v>
      </c>
      <c r="D645" s="19">
        <v>44047</v>
      </c>
      <c r="E645" s="19">
        <v>44355</v>
      </c>
      <c r="F645" s="19">
        <v>44378</v>
      </c>
      <c r="G645" s="19" t="s">
        <v>1255</v>
      </c>
      <c r="H645" s="19"/>
      <c r="I645" s="20"/>
      <c r="J645" s="20"/>
      <c r="K645" s="28" t="str">
        <f>IFERROR(VLOOKUP([1]!NeedsData[[#This Row],[Need Number]],[1]!Database[#Data],K$1,FALSE),"")</f>
        <v/>
      </c>
      <c r="L645" s="47" t="s">
        <v>2082</v>
      </c>
    </row>
    <row r="646" spans="1:12" ht="145" x14ac:dyDescent="0.35">
      <c r="A646" s="3" t="s">
        <v>644</v>
      </c>
      <c r="B646" s="4" t="str">
        <f t="shared" si="11"/>
        <v>DOM</v>
      </c>
      <c r="C646" s="4" t="s">
        <v>1233</v>
      </c>
      <c r="D646" s="17">
        <v>44047</v>
      </c>
      <c r="E646" s="17">
        <v>44355</v>
      </c>
      <c r="F646" s="17">
        <v>44378</v>
      </c>
      <c r="G646" s="17" t="s">
        <v>1256</v>
      </c>
      <c r="H646" s="17"/>
      <c r="I646" s="18"/>
      <c r="J646" s="18"/>
      <c r="K646" s="27" t="str">
        <f>IFERROR(VLOOKUP([1]!NeedsData[[#This Row],[Need Number]],[1]!Database[#Data],K$1,FALSE),"")</f>
        <v/>
      </c>
      <c r="L646" s="8" t="s">
        <v>2082</v>
      </c>
    </row>
    <row r="647" spans="1:12" ht="101.5" x14ac:dyDescent="0.35">
      <c r="A647" s="3" t="s">
        <v>645</v>
      </c>
      <c r="B647" s="6" t="str">
        <f t="shared" si="11"/>
        <v>DOM</v>
      </c>
      <c r="C647" s="6" t="s">
        <v>1233</v>
      </c>
      <c r="D647" s="19">
        <v>44047</v>
      </c>
      <c r="E647" s="19">
        <v>44075</v>
      </c>
      <c r="F647" s="19">
        <v>44378</v>
      </c>
      <c r="G647" s="19" t="s">
        <v>1257</v>
      </c>
      <c r="H647" s="19"/>
      <c r="I647" s="20"/>
      <c r="J647" s="20"/>
      <c r="K647" s="28" t="str">
        <f>IFERROR(VLOOKUP([1]!NeedsData[[#This Row],[Need Number]],[1]!Database[#Data],K$1,FALSE),"")</f>
        <v/>
      </c>
      <c r="L647" s="47" t="s">
        <v>2083</v>
      </c>
    </row>
    <row r="648" spans="1:12" ht="130.5" x14ac:dyDescent="0.35">
      <c r="A648" s="3" t="s">
        <v>646</v>
      </c>
      <c r="B648" s="4" t="str">
        <f t="shared" si="11"/>
        <v>DOM</v>
      </c>
      <c r="C648" s="4" t="s">
        <v>1233</v>
      </c>
      <c r="D648" s="17">
        <v>44075</v>
      </c>
      <c r="E648" s="17" t="s">
        <v>1258</v>
      </c>
      <c r="F648" s="17">
        <v>44378</v>
      </c>
      <c r="G648" s="17" t="s">
        <v>1259</v>
      </c>
      <c r="H648" s="17"/>
      <c r="I648" s="18"/>
      <c r="J648" s="18"/>
      <c r="K648" s="27" t="str">
        <f>IFERROR(VLOOKUP([1]!NeedsData[[#This Row],[Need Number]],[1]!Database[#Data],K$1,FALSE),"")</f>
        <v/>
      </c>
      <c r="L648" s="45" t="s">
        <v>2084</v>
      </c>
    </row>
    <row r="649" spans="1:12" ht="232" x14ac:dyDescent="0.35">
      <c r="A649" s="3" t="s">
        <v>647</v>
      </c>
      <c r="B649" s="6" t="str">
        <f t="shared" si="11"/>
        <v>DOM</v>
      </c>
      <c r="C649" s="6" t="s">
        <v>1233</v>
      </c>
      <c r="D649" s="19">
        <v>44153</v>
      </c>
      <c r="E649" s="19">
        <v>44181</v>
      </c>
      <c r="F649" s="19">
        <v>44378</v>
      </c>
      <c r="G649" s="19" t="s">
        <v>1260</v>
      </c>
      <c r="H649" s="19"/>
      <c r="I649" s="20"/>
      <c r="J649" s="20"/>
      <c r="K649" s="28" t="str">
        <f>IFERROR(VLOOKUP([1]!NeedsData[[#This Row],[Need Number]],[1]!Database[#Data],K$1,FALSE),"")</f>
        <v/>
      </c>
      <c r="L649" s="46" t="s">
        <v>2085</v>
      </c>
    </row>
    <row r="650" spans="1:12" ht="58" x14ac:dyDescent="0.35">
      <c r="A650" s="3" t="s">
        <v>648</v>
      </c>
      <c r="B650" s="4" t="str">
        <f t="shared" si="11"/>
        <v>DOM</v>
      </c>
      <c r="C650" s="4" t="s">
        <v>1233</v>
      </c>
      <c r="D650" s="17">
        <v>44075</v>
      </c>
      <c r="E650" s="17">
        <v>44110</v>
      </c>
      <c r="F650" s="17">
        <v>44139</v>
      </c>
      <c r="G650" s="17" t="e">
        <f>VLOOKUP([1]!NeedsData[[#This Row],[Need Number]],[2]Sheet1!A$2:B$33,2,FALSE)</f>
        <v>#N/A</v>
      </c>
      <c r="H650" s="17"/>
      <c r="I650" s="17"/>
      <c r="J650" s="17">
        <v>44139</v>
      </c>
      <c r="K650" s="27" t="str">
        <f>IFERROR(VLOOKUP([1]!NeedsData[[#This Row],[Need Number]],[1]!Database[#Data],K$1,FALSE),"")</f>
        <v/>
      </c>
      <c r="L650" s="45" t="s">
        <v>2086</v>
      </c>
    </row>
    <row r="651" spans="1:12" ht="58" x14ac:dyDescent="0.35">
      <c r="A651" s="3" t="s">
        <v>649</v>
      </c>
      <c r="B651" s="6" t="str">
        <f t="shared" si="11"/>
        <v>DOM</v>
      </c>
      <c r="C651" s="6" t="s">
        <v>1233</v>
      </c>
      <c r="D651" s="19">
        <v>44075</v>
      </c>
      <c r="E651" s="19">
        <v>44110</v>
      </c>
      <c r="F651" s="19">
        <v>44139</v>
      </c>
      <c r="G651" s="19" t="e">
        <f>VLOOKUP([1]!NeedsData[[#This Row],[Need Number]],[2]Sheet1!A$2:B$33,2,FALSE)</f>
        <v>#N/A</v>
      </c>
      <c r="H651" s="19"/>
      <c r="I651" s="19"/>
      <c r="J651" s="19">
        <v>44139</v>
      </c>
      <c r="K651" s="28" t="str">
        <f>IFERROR(VLOOKUP([1]!NeedsData[[#This Row],[Need Number]],[1]!Database[#Data],K$1,FALSE),"")</f>
        <v/>
      </c>
      <c r="L651" s="46" t="s">
        <v>2087</v>
      </c>
    </row>
    <row r="652" spans="1:12" ht="261" x14ac:dyDescent="0.35">
      <c r="A652" s="3" t="s">
        <v>650</v>
      </c>
      <c r="B652" s="4" t="str">
        <f t="shared" si="11"/>
        <v>DOM</v>
      </c>
      <c r="C652" s="4" t="s">
        <v>1233</v>
      </c>
      <c r="D652" s="17">
        <v>44084</v>
      </c>
      <c r="E652" s="17">
        <v>44153</v>
      </c>
      <c r="F652" s="17">
        <v>44378</v>
      </c>
      <c r="G652" s="17" t="s">
        <v>1261</v>
      </c>
      <c r="H652" s="17"/>
      <c r="I652" s="18"/>
      <c r="J652" s="18"/>
      <c r="K652" s="27" t="str">
        <f>IFERROR(VLOOKUP([1]!NeedsData[[#This Row],[Need Number]],[1]!Database[#Data],K$1,FALSE),"")</f>
        <v/>
      </c>
      <c r="L652" s="8" t="s">
        <v>2088</v>
      </c>
    </row>
    <row r="653" spans="1:12" ht="275.5" x14ac:dyDescent="0.35">
      <c r="A653" s="3" t="s">
        <v>651</v>
      </c>
      <c r="B653" s="6" t="str">
        <f t="shared" si="11"/>
        <v>DOM</v>
      </c>
      <c r="C653" s="6" t="s">
        <v>1233</v>
      </c>
      <c r="D653" s="19">
        <v>44084</v>
      </c>
      <c r="E653" s="19">
        <v>44153</v>
      </c>
      <c r="F653" s="19">
        <v>44378</v>
      </c>
      <c r="G653" s="19" t="s">
        <v>1262</v>
      </c>
      <c r="H653" s="19"/>
      <c r="I653" s="20"/>
      <c r="J653" s="20"/>
      <c r="K653" s="28" t="str">
        <f>IFERROR(VLOOKUP([1]!NeedsData[[#This Row],[Need Number]],[1]!Database[#Data],K$1,FALSE),"")</f>
        <v/>
      </c>
      <c r="L653" s="46" t="s">
        <v>2089</v>
      </c>
    </row>
    <row r="654" spans="1:12" ht="377" x14ac:dyDescent="0.35">
      <c r="A654" s="3" t="s">
        <v>652</v>
      </c>
      <c r="B654" s="4" t="str">
        <f t="shared" si="11"/>
        <v>DOM</v>
      </c>
      <c r="C654" s="4" t="s">
        <v>1233</v>
      </c>
      <c r="D654" s="17">
        <v>44084</v>
      </c>
      <c r="E654" s="17">
        <v>44119</v>
      </c>
      <c r="F654" s="17">
        <v>44378</v>
      </c>
      <c r="G654" s="17" t="s">
        <v>1263</v>
      </c>
      <c r="H654" s="17"/>
      <c r="I654" s="18"/>
      <c r="J654" s="18"/>
      <c r="K654" s="27" t="str">
        <f>IFERROR(VLOOKUP([1]!NeedsData[[#This Row],[Need Number]],[1]!Database[#Data],K$1,FALSE),"")</f>
        <v/>
      </c>
      <c r="L654" s="8" t="s">
        <v>2090</v>
      </c>
    </row>
    <row r="655" spans="1:12" ht="116" x14ac:dyDescent="0.35">
      <c r="A655" s="3" t="s">
        <v>653</v>
      </c>
      <c r="B655" s="6" t="str">
        <f t="shared" si="11"/>
        <v>DOM</v>
      </c>
      <c r="C655" s="6" t="s">
        <v>1233</v>
      </c>
      <c r="D655" s="19">
        <v>44110</v>
      </c>
      <c r="E655" s="19">
        <v>44139</v>
      </c>
      <c r="F655" s="19">
        <v>44378</v>
      </c>
      <c r="G655" s="19" t="s">
        <v>1264</v>
      </c>
      <c r="H655" s="19"/>
      <c r="I655" s="20"/>
      <c r="J655" s="20"/>
      <c r="K655" s="28" t="str">
        <f>IFERROR(VLOOKUP([1]!NeedsData[[#This Row],[Need Number]],[1]!Database[#Data],K$1,FALSE),"")</f>
        <v/>
      </c>
      <c r="L655" s="47" t="s">
        <v>2091</v>
      </c>
    </row>
    <row r="656" spans="1:12" ht="290" x14ac:dyDescent="0.35">
      <c r="A656" s="3" t="s">
        <v>654</v>
      </c>
      <c r="B656" s="4" t="str">
        <f t="shared" si="11"/>
        <v>DOM</v>
      </c>
      <c r="C656" s="4" t="s">
        <v>1233</v>
      </c>
      <c r="D656" s="17">
        <v>44110</v>
      </c>
      <c r="E656" s="17">
        <v>44139</v>
      </c>
      <c r="F656" s="17">
        <v>44378</v>
      </c>
      <c r="G656" s="17" t="s">
        <v>1265</v>
      </c>
      <c r="H656" s="17"/>
      <c r="I656" s="18"/>
      <c r="J656" s="18"/>
      <c r="K656" s="27" t="str">
        <f>IFERROR(VLOOKUP([1]!NeedsData[[#This Row],[Need Number]],[1]!Database[#Data],K$1,FALSE),"")</f>
        <v/>
      </c>
      <c r="L656" s="56" t="s">
        <v>2092</v>
      </c>
    </row>
    <row r="657" spans="1:12" ht="319" x14ac:dyDescent="0.35">
      <c r="A657" s="3" t="s">
        <v>655</v>
      </c>
      <c r="B657" s="6" t="str">
        <f t="shared" si="11"/>
        <v>DOM</v>
      </c>
      <c r="C657" s="6" t="s">
        <v>1233</v>
      </c>
      <c r="D657" s="19">
        <v>44110</v>
      </c>
      <c r="E657" s="19">
        <v>44139</v>
      </c>
      <c r="F657" s="19">
        <v>44378</v>
      </c>
      <c r="G657" s="19" t="s">
        <v>1266</v>
      </c>
      <c r="H657" s="19"/>
      <c r="I657" s="20"/>
      <c r="J657" s="20"/>
      <c r="K657" s="28" t="str">
        <f>IFERROR(VLOOKUP([1]!NeedsData[[#This Row],[Need Number]],[1]!Database[#Data],K$1,FALSE),"")</f>
        <v/>
      </c>
      <c r="L657" s="46" t="s">
        <v>2093</v>
      </c>
    </row>
    <row r="658" spans="1:12" ht="87" x14ac:dyDescent="0.35">
      <c r="A658" s="3" t="s">
        <v>656</v>
      </c>
      <c r="B658" s="4" t="str">
        <f t="shared" si="11"/>
        <v>DOM</v>
      </c>
      <c r="C658" s="4" t="s">
        <v>1233</v>
      </c>
      <c r="D658" s="17">
        <v>44139</v>
      </c>
      <c r="E658" s="17">
        <v>44418</v>
      </c>
      <c r="F658" s="17"/>
      <c r="G658" s="17"/>
      <c r="H658" s="17"/>
      <c r="I658" s="18"/>
      <c r="J658" s="18"/>
      <c r="K658" s="27" t="str">
        <f>IFERROR(VLOOKUP([1]!NeedsData[[#This Row],[Need Number]],[1]!Database[#Data],K$1,FALSE),"")</f>
        <v/>
      </c>
      <c r="L658" s="56" t="s">
        <v>2094</v>
      </c>
    </row>
    <row r="659" spans="1:12" ht="116" x14ac:dyDescent="0.35">
      <c r="A659" s="3" t="s">
        <v>657</v>
      </c>
      <c r="B659" s="6" t="str">
        <f t="shared" si="11"/>
        <v>DOM</v>
      </c>
      <c r="C659" s="6" t="s">
        <v>1233</v>
      </c>
      <c r="D659" s="19">
        <v>44139</v>
      </c>
      <c r="E659" s="19">
        <v>44166</v>
      </c>
      <c r="F659" s="19">
        <v>44378</v>
      </c>
      <c r="G659" s="19" t="s">
        <v>1267</v>
      </c>
      <c r="H659" s="19"/>
      <c r="I659" s="20"/>
      <c r="J659" s="20"/>
      <c r="K659" s="28" t="str">
        <f>IFERROR(VLOOKUP([1]!NeedsData[[#This Row],[Need Number]],[1]!Database[#Data],K$1,FALSE),"")</f>
        <v/>
      </c>
      <c r="L659" s="47" t="s">
        <v>2095</v>
      </c>
    </row>
    <row r="660" spans="1:12" ht="290" x14ac:dyDescent="0.35">
      <c r="A660" s="3" t="s">
        <v>658</v>
      </c>
      <c r="B660" s="4" t="str">
        <f t="shared" si="11"/>
        <v>DOM</v>
      </c>
      <c r="C660" s="4" t="s">
        <v>1233</v>
      </c>
      <c r="D660" s="17">
        <v>44153</v>
      </c>
      <c r="E660" s="17">
        <v>44273</v>
      </c>
      <c r="F660" s="17"/>
      <c r="G660" s="17"/>
      <c r="H660" s="17"/>
      <c r="I660" s="18"/>
      <c r="J660" s="18"/>
      <c r="K660" s="27" t="str">
        <f>IFERROR(VLOOKUP([1]!NeedsData[[#This Row],[Need Number]],[1]!Database[#Data],K$1,FALSE),"")</f>
        <v/>
      </c>
      <c r="L660" s="8" t="s">
        <v>2096</v>
      </c>
    </row>
    <row r="661" spans="1:12" ht="72.5" x14ac:dyDescent="0.35">
      <c r="A661" s="3" t="s">
        <v>659</v>
      </c>
      <c r="B661" s="6" t="str">
        <f t="shared" si="11"/>
        <v>DOM</v>
      </c>
      <c r="C661" s="6" t="s">
        <v>1233</v>
      </c>
      <c r="D661" s="19">
        <v>44139</v>
      </c>
      <c r="E661" s="19">
        <v>44327</v>
      </c>
      <c r="F661" s="19"/>
      <c r="G661" s="19"/>
      <c r="H661" s="19"/>
      <c r="I661" s="20"/>
      <c r="J661" s="20"/>
      <c r="K661" s="28" t="str">
        <f>IFERROR(VLOOKUP([1]!NeedsData[[#This Row],[Need Number]],[1]!Database[#Data],K$1,FALSE),"")</f>
        <v/>
      </c>
      <c r="L661" s="46" t="s">
        <v>2097</v>
      </c>
    </row>
    <row r="662" spans="1:12" ht="406" x14ac:dyDescent="0.35">
      <c r="A662" s="3" t="s">
        <v>660</v>
      </c>
      <c r="B662" s="4" t="str">
        <f t="shared" si="11"/>
        <v>DOM</v>
      </c>
      <c r="C662" s="4" t="s">
        <v>1233</v>
      </c>
      <c r="D662" s="17">
        <v>44139</v>
      </c>
      <c r="E662" s="17"/>
      <c r="F662" s="17"/>
      <c r="G662" s="17"/>
      <c r="H662" s="17"/>
      <c r="I662" s="18"/>
      <c r="J662" s="18"/>
      <c r="K662" s="27" t="str">
        <f>IFERROR(VLOOKUP([1]!NeedsData[[#This Row],[Need Number]],[1]!Database[#Data],K$1,FALSE),"")</f>
        <v/>
      </c>
      <c r="L662" s="56" t="s">
        <v>2098</v>
      </c>
    </row>
    <row r="663" spans="1:12" ht="116" x14ac:dyDescent="0.35">
      <c r="A663" s="3" t="s">
        <v>661</v>
      </c>
      <c r="B663" s="6" t="str">
        <f t="shared" si="11"/>
        <v>DOM</v>
      </c>
      <c r="C663" s="6" t="s">
        <v>1233</v>
      </c>
      <c r="D663" s="19">
        <v>44166</v>
      </c>
      <c r="E663" s="19">
        <v>44236</v>
      </c>
      <c r="F663" s="19">
        <v>44378</v>
      </c>
      <c r="G663" s="19" t="s">
        <v>1268</v>
      </c>
      <c r="H663" s="19"/>
      <c r="I663" s="20"/>
      <c r="J663" s="20"/>
      <c r="K663" s="28" t="str">
        <f>IFERROR(VLOOKUP([1]!NeedsData[[#This Row],[Need Number]],[1]!Database[#Data],K$1,FALSE),"")</f>
        <v/>
      </c>
      <c r="L663" s="46" t="s">
        <v>2099</v>
      </c>
    </row>
    <row r="664" spans="1:12" ht="87" x14ac:dyDescent="0.35">
      <c r="A664" s="3" t="s">
        <v>662</v>
      </c>
      <c r="B664" s="4" t="str">
        <f t="shared" si="11"/>
        <v>DOM</v>
      </c>
      <c r="C664" s="4" t="s">
        <v>1233</v>
      </c>
      <c r="D664" s="17">
        <v>44181</v>
      </c>
      <c r="E664" s="17">
        <v>44210</v>
      </c>
      <c r="F664" s="17">
        <v>44378</v>
      </c>
      <c r="G664" s="17" t="s">
        <v>1269</v>
      </c>
      <c r="H664" s="17"/>
      <c r="I664" s="18"/>
      <c r="J664" s="18"/>
      <c r="K664" s="27" t="str">
        <f>IFERROR(VLOOKUP([1]!NeedsData[[#This Row],[Need Number]],[1]!Database[#Data],K$1,FALSE),"")</f>
        <v/>
      </c>
      <c r="L664" s="45" t="s">
        <v>2100</v>
      </c>
    </row>
    <row r="665" spans="1:12" ht="116" x14ac:dyDescent="0.35">
      <c r="A665" s="3" t="s">
        <v>663</v>
      </c>
      <c r="B665" s="6" t="str">
        <f t="shared" si="11"/>
        <v>DOM</v>
      </c>
      <c r="C665" s="6" t="s">
        <v>1233</v>
      </c>
      <c r="D665" s="19">
        <v>44202</v>
      </c>
      <c r="E665" s="19">
        <v>44236</v>
      </c>
      <c r="F665" s="19">
        <v>44378</v>
      </c>
      <c r="G665" s="19" t="s">
        <v>1270</v>
      </c>
      <c r="H665" s="19"/>
      <c r="I665" s="20"/>
      <c r="J665" s="20"/>
      <c r="K665" s="28" t="str">
        <f>IFERROR(VLOOKUP([1]!NeedsData[[#This Row],[Need Number]],[1]!Database[#Data],K$1,FALSE),"")</f>
        <v/>
      </c>
      <c r="L665" s="47" t="s">
        <v>2101</v>
      </c>
    </row>
    <row r="666" spans="1:12" x14ac:dyDescent="0.35">
      <c r="A666" s="3" t="s">
        <v>664</v>
      </c>
      <c r="B666" s="4" t="str">
        <f t="shared" si="11"/>
        <v>DOM</v>
      </c>
      <c r="C666" s="4" t="s">
        <v>1233</v>
      </c>
      <c r="D666" s="17">
        <v>44202</v>
      </c>
      <c r="E666" s="17">
        <v>44236</v>
      </c>
      <c r="F666" s="17">
        <v>44378</v>
      </c>
      <c r="G666" s="17" t="s">
        <v>1271</v>
      </c>
      <c r="H666" s="17"/>
      <c r="I666" s="18"/>
      <c r="J666" s="18"/>
      <c r="K666" s="27" t="str">
        <f>IFERROR(VLOOKUP([1]!NeedsData[[#This Row],[Need Number]],[1]!Database[#Data],K$1,FALSE),"")</f>
        <v/>
      </c>
      <c r="L666" s="8" t="str">
        <f>IFERROR(VLOOKUP([1]!NeedsData[[#This Row],[Need Number]],[1]!Database[#Data],L$1,FALSE),"")</f>
        <v/>
      </c>
    </row>
    <row r="667" spans="1:12" x14ac:dyDescent="0.35">
      <c r="A667" s="3" t="s">
        <v>664</v>
      </c>
      <c r="B667" s="6" t="str">
        <f t="shared" si="11"/>
        <v>DOM</v>
      </c>
      <c r="C667" s="6" t="s">
        <v>1233</v>
      </c>
      <c r="D667" s="19">
        <v>44202</v>
      </c>
      <c r="E667" s="19">
        <v>44236</v>
      </c>
      <c r="F667" s="19">
        <v>44378</v>
      </c>
      <c r="G667" s="19" t="s">
        <v>1272</v>
      </c>
      <c r="H667" s="19"/>
      <c r="I667" s="20"/>
      <c r="J667" s="20"/>
      <c r="K667" s="28" t="str">
        <f>IFERROR(VLOOKUP([1]!NeedsData[[#This Row],[Need Number]],[1]!Database[#Data],K$1,FALSE),"")</f>
        <v/>
      </c>
      <c r="L667" s="47" t="str">
        <f>IFERROR(VLOOKUP([1]!NeedsData[[#This Row],[Need Number]],[1]!Database[#Data],L$1,FALSE),"")</f>
        <v/>
      </c>
    </row>
    <row r="668" spans="1:12" ht="319" x14ac:dyDescent="0.35">
      <c r="A668" s="3" t="s">
        <v>665</v>
      </c>
      <c r="B668" s="4" t="str">
        <f t="shared" si="11"/>
        <v>DOM</v>
      </c>
      <c r="C668" s="4" t="s">
        <v>1233</v>
      </c>
      <c r="D668" s="17">
        <v>44202</v>
      </c>
      <c r="E668" s="17">
        <v>44264</v>
      </c>
      <c r="F668" s="17"/>
      <c r="G668" s="17"/>
      <c r="H668" s="17"/>
      <c r="I668" s="18"/>
      <c r="J668" s="18"/>
      <c r="K668" s="27" t="str">
        <f>IFERROR(VLOOKUP([1]!NeedsData[[#This Row],[Need Number]],[1]!Database[#Data],K$1,FALSE),"")</f>
        <v/>
      </c>
      <c r="L668" s="45" t="s">
        <v>2102</v>
      </c>
    </row>
    <row r="669" spans="1:12" ht="72.5" x14ac:dyDescent="0.35">
      <c r="A669" s="3" t="s">
        <v>666</v>
      </c>
      <c r="B669" s="6" t="str">
        <f t="shared" si="11"/>
        <v>DOM</v>
      </c>
      <c r="C669" s="6" t="s">
        <v>1233</v>
      </c>
      <c r="D669" s="19">
        <v>44236</v>
      </c>
      <c r="E669" s="19">
        <v>44264</v>
      </c>
      <c r="F669" s="19"/>
      <c r="G669" s="19"/>
      <c r="H669" s="19"/>
      <c r="I669" s="20"/>
      <c r="J669" s="20"/>
      <c r="K669" s="28" t="str">
        <f>IFERROR(VLOOKUP([1]!NeedsData[[#This Row],[Need Number]],[1]!Database[#Data],K$1,FALSE),"")</f>
        <v/>
      </c>
      <c r="L669" s="46" t="s">
        <v>2103</v>
      </c>
    </row>
    <row r="670" spans="1:12" ht="101.5" x14ac:dyDescent="0.35">
      <c r="A670" s="3" t="s">
        <v>667</v>
      </c>
      <c r="B670" s="4" t="str">
        <f t="shared" si="11"/>
        <v>DOM</v>
      </c>
      <c r="C670" s="4" t="s">
        <v>1233</v>
      </c>
      <c r="D670" s="17">
        <v>44243</v>
      </c>
      <c r="E670" s="17">
        <v>44273</v>
      </c>
      <c r="F670" s="17"/>
      <c r="G670" s="17"/>
      <c r="H670" s="17"/>
      <c r="I670" s="18"/>
      <c r="J670" s="18"/>
      <c r="K670" s="27" t="str">
        <f>IFERROR(VLOOKUP([1]!NeedsData[[#This Row],[Need Number]],[1]!Database[#Data],K$1,FALSE),"")</f>
        <v/>
      </c>
      <c r="L670" s="8" t="s">
        <v>2104</v>
      </c>
    </row>
    <row r="671" spans="1:12" ht="377" x14ac:dyDescent="0.35">
      <c r="A671" s="3" t="s">
        <v>668</v>
      </c>
      <c r="B671" s="6" t="str">
        <f t="shared" si="11"/>
        <v>DOM</v>
      </c>
      <c r="C671" s="6" t="s">
        <v>1233</v>
      </c>
      <c r="D671" s="19">
        <v>44264</v>
      </c>
      <c r="E671" s="19">
        <v>44292</v>
      </c>
      <c r="F671" s="19"/>
      <c r="G671" s="19"/>
      <c r="H671" s="19"/>
      <c r="I671" s="20"/>
      <c r="J671" s="20"/>
      <c r="K671" s="28" t="str">
        <f>IFERROR(VLOOKUP([1]!NeedsData[[#This Row],[Need Number]],[1]!Database[#Data],K$1,FALSE),"")</f>
        <v/>
      </c>
      <c r="L671" s="46" t="s">
        <v>2105</v>
      </c>
    </row>
    <row r="672" spans="1:12" ht="391.5" x14ac:dyDescent="0.35">
      <c r="A672" s="3" t="s">
        <v>669</v>
      </c>
      <c r="B672" s="4" t="str">
        <f t="shared" si="11"/>
        <v>DOM</v>
      </c>
      <c r="C672" s="4" t="s">
        <v>1233</v>
      </c>
      <c r="D672" s="17">
        <v>44264</v>
      </c>
      <c r="E672" s="17">
        <v>44292</v>
      </c>
      <c r="F672" s="17"/>
      <c r="G672" s="17"/>
      <c r="H672" s="17"/>
      <c r="I672" s="18"/>
      <c r="J672" s="18"/>
      <c r="K672" s="27" t="str">
        <f>IFERROR(VLOOKUP([1]!NeedsData[[#This Row],[Need Number]],[1]!Database[#Data],K$1,FALSE),"")</f>
        <v/>
      </c>
      <c r="L672" s="45" t="s">
        <v>2106</v>
      </c>
    </row>
    <row r="673" spans="1:12" ht="101.5" x14ac:dyDescent="0.35">
      <c r="A673" s="3" t="s">
        <v>670</v>
      </c>
      <c r="B673" s="6" t="str">
        <f t="shared" si="11"/>
        <v>DOM</v>
      </c>
      <c r="C673" s="6" t="s">
        <v>1233</v>
      </c>
      <c r="D673" s="19">
        <v>44236</v>
      </c>
      <c r="E673" s="19">
        <v>44292</v>
      </c>
      <c r="F673" s="19"/>
      <c r="G673" s="19"/>
      <c r="H673" s="19"/>
      <c r="I673" s="20"/>
      <c r="J673" s="20"/>
      <c r="K673" s="28" t="str">
        <f>IFERROR(VLOOKUP([1]!NeedsData[[#This Row],[Need Number]],[1]!Database[#Data],K$1,FALSE),"")</f>
        <v/>
      </c>
      <c r="L673" s="47" t="s">
        <v>2107</v>
      </c>
    </row>
    <row r="674" spans="1:12" ht="87" x14ac:dyDescent="0.35">
      <c r="A674" s="3" t="s">
        <v>671</v>
      </c>
      <c r="B674" s="4" t="str">
        <f t="shared" si="11"/>
        <v>DOM</v>
      </c>
      <c r="C674" s="4" t="s">
        <v>1233</v>
      </c>
      <c r="D674" s="17">
        <v>44236</v>
      </c>
      <c r="E674" s="17">
        <v>44292</v>
      </c>
      <c r="F674" s="17"/>
      <c r="G674" s="17"/>
      <c r="H674" s="17"/>
      <c r="I674" s="18"/>
      <c r="J674" s="18"/>
      <c r="K674" s="27" t="str">
        <f>IFERROR(VLOOKUP([1]!NeedsData[[#This Row],[Need Number]],[1]!Database[#Data],K$1,FALSE),"")</f>
        <v/>
      </c>
      <c r="L674" s="8" t="s">
        <v>2108</v>
      </c>
    </row>
    <row r="675" spans="1:12" ht="261" x14ac:dyDescent="0.35">
      <c r="A675" s="3" t="s">
        <v>672</v>
      </c>
      <c r="B675" s="6" t="str">
        <f t="shared" si="11"/>
        <v>DOM</v>
      </c>
      <c r="C675" s="6" t="s">
        <v>1233</v>
      </c>
      <c r="D675" s="19">
        <v>44264</v>
      </c>
      <c r="E675" s="19">
        <v>44292</v>
      </c>
      <c r="F675" s="19"/>
      <c r="G675" s="19"/>
      <c r="H675" s="19"/>
      <c r="I675" s="20"/>
      <c r="J675" s="20"/>
      <c r="K675" s="28" t="str">
        <f>IFERROR(VLOOKUP([1]!NeedsData[[#This Row],[Need Number]],[1]!Database[#Data],K$1,FALSE),"")</f>
        <v/>
      </c>
      <c r="L675" s="47" t="s">
        <v>2109</v>
      </c>
    </row>
    <row r="676" spans="1:12" ht="101.5" x14ac:dyDescent="0.35">
      <c r="A676" s="3" t="s">
        <v>673</v>
      </c>
      <c r="B676" s="4" t="str">
        <f t="shared" si="11"/>
        <v>DOM</v>
      </c>
      <c r="C676" s="4" t="s">
        <v>1233</v>
      </c>
      <c r="D676" s="17">
        <v>44264</v>
      </c>
      <c r="E676" s="17">
        <v>44292</v>
      </c>
      <c r="F676" s="17"/>
      <c r="G676" s="17"/>
      <c r="H676" s="17"/>
      <c r="I676" s="18"/>
      <c r="J676" s="18"/>
      <c r="K676" s="27" t="str">
        <f>IFERROR(VLOOKUP([1]!NeedsData[[#This Row],[Need Number]],[1]!Database[#Data],K$1,FALSE),"")</f>
        <v/>
      </c>
      <c r="L676" s="8" t="s">
        <v>2110</v>
      </c>
    </row>
    <row r="677" spans="1:12" ht="101.5" x14ac:dyDescent="0.35">
      <c r="A677" s="3" t="s">
        <v>674</v>
      </c>
      <c r="B677" s="6" t="str">
        <f t="shared" si="11"/>
        <v>DOM</v>
      </c>
      <c r="C677" s="6" t="s">
        <v>1233</v>
      </c>
      <c r="D677" s="19">
        <v>44292</v>
      </c>
      <c r="E677" s="19">
        <v>44327</v>
      </c>
      <c r="F677" s="19"/>
      <c r="G677" s="19"/>
      <c r="H677" s="19"/>
      <c r="I677" s="20"/>
      <c r="J677" s="20"/>
      <c r="K677" s="28" t="str">
        <f>IFERROR(VLOOKUP([1]!NeedsData[[#This Row],[Need Number]],[1]!Database[#Data],K$1,FALSE),"")</f>
        <v/>
      </c>
      <c r="L677" s="47" t="s">
        <v>2111</v>
      </c>
    </row>
    <row r="678" spans="1:12" ht="87" x14ac:dyDescent="0.35">
      <c r="A678" s="3" t="s">
        <v>675</v>
      </c>
      <c r="B678" s="4" t="str">
        <f t="shared" si="11"/>
        <v>DOM</v>
      </c>
      <c r="C678" s="4" t="s">
        <v>1233</v>
      </c>
      <c r="D678" s="17">
        <v>44292</v>
      </c>
      <c r="E678" s="17">
        <v>44327</v>
      </c>
      <c r="F678" s="17"/>
      <c r="G678" s="17"/>
      <c r="H678" s="17"/>
      <c r="I678" s="18"/>
      <c r="J678" s="18"/>
      <c r="K678" s="27" t="str">
        <f>IFERROR(VLOOKUP([1]!NeedsData[[#This Row],[Need Number]],[1]!Database[#Data],K$1,FALSE),"")</f>
        <v/>
      </c>
      <c r="L678" s="8" t="s">
        <v>2112</v>
      </c>
    </row>
    <row r="679" spans="1:12" ht="87" x14ac:dyDescent="0.35">
      <c r="A679" s="3" t="s">
        <v>676</v>
      </c>
      <c r="B679" s="6" t="str">
        <f t="shared" si="11"/>
        <v>DOM</v>
      </c>
      <c r="C679" s="6" t="s">
        <v>1233</v>
      </c>
      <c r="D679" s="19">
        <v>44292</v>
      </c>
      <c r="E679" s="19">
        <v>44327</v>
      </c>
      <c r="F679" s="19"/>
      <c r="G679" s="19"/>
      <c r="H679" s="19"/>
      <c r="I679" s="20"/>
      <c r="J679" s="20"/>
      <c r="K679" s="28" t="str">
        <f>IFERROR(VLOOKUP([1]!NeedsData[[#This Row],[Need Number]],[1]!Database[#Data],K$1,FALSE),"")</f>
        <v/>
      </c>
      <c r="L679" s="47" t="s">
        <v>2113</v>
      </c>
    </row>
    <row r="680" spans="1:12" ht="72.5" x14ac:dyDescent="0.35">
      <c r="A680" s="3" t="s">
        <v>677</v>
      </c>
      <c r="B680" s="4" t="str">
        <f t="shared" si="11"/>
        <v>DOM</v>
      </c>
      <c r="C680" s="4" t="s">
        <v>1233</v>
      </c>
      <c r="D680" s="17">
        <v>44292</v>
      </c>
      <c r="E680" s="17">
        <v>44327</v>
      </c>
      <c r="F680" s="17"/>
      <c r="G680" s="17"/>
      <c r="H680" s="17"/>
      <c r="I680" s="18"/>
      <c r="J680" s="18"/>
      <c r="K680" s="27" t="str">
        <f>IFERROR(VLOOKUP([1]!NeedsData[[#This Row],[Need Number]],[1]!Database[#Data],K$1,FALSE),"")</f>
        <v/>
      </c>
      <c r="L680" s="45" t="s">
        <v>2114</v>
      </c>
    </row>
    <row r="681" spans="1:12" ht="101.5" x14ac:dyDescent="0.35">
      <c r="A681" s="3" t="s">
        <v>678</v>
      </c>
      <c r="B681" s="6" t="str">
        <f t="shared" si="11"/>
        <v>DOM</v>
      </c>
      <c r="C681" s="6" t="s">
        <v>1233</v>
      </c>
      <c r="D681" s="19">
        <v>44292</v>
      </c>
      <c r="E681" s="19">
        <v>44327</v>
      </c>
      <c r="F681" s="19"/>
      <c r="G681" s="19"/>
      <c r="H681" s="19"/>
      <c r="I681" s="20"/>
      <c r="J681" s="20"/>
      <c r="K681" s="28" t="str">
        <f>IFERROR(VLOOKUP([1]!NeedsData[[#This Row],[Need Number]],[1]!Database[#Data],K$1,FALSE),"")</f>
        <v/>
      </c>
      <c r="L681" s="47" t="s">
        <v>2115</v>
      </c>
    </row>
    <row r="682" spans="1:12" ht="101.5" x14ac:dyDescent="0.35">
      <c r="A682" s="3" t="s">
        <v>679</v>
      </c>
      <c r="B682" s="4" t="str">
        <f t="shared" si="11"/>
        <v>DOM</v>
      </c>
      <c r="C682" s="4" t="s">
        <v>1233</v>
      </c>
      <c r="D682" s="17">
        <v>44292</v>
      </c>
      <c r="E682" s="17">
        <v>44327</v>
      </c>
      <c r="F682" s="17"/>
      <c r="G682" s="17"/>
      <c r="H682" s="17"/>
      <c r="I682" s="18"/>
      <c r="J682" s="18"/>
      <c r="K682" s="27" t="str">
        <f>IFERROR(VLOOKUP([1]!NeedsData[[#This Row],[Need Number]],[1]!Database[#Data],K$1,FALSE),"")</f>
        <v/>
      </c>
      <c r="L682" s="8" t="s">
        <v>2116</v>
      </c>
    </row>
    <row r="683" spans="1:12" ht="409.5" x14ac:dyDescent="0.35">
      <c r="A683" s="3" t="s">
        <v>680</v>
      </c>
      <c r="B683" s="6" t="str">
        <f t="shared" si="11"/>
        <v>DOM</v>
      </c>
      <c r="C683" s="6" t="s">
        <v>1233</v>
      </c>
      <c r="D683" s="19">
        <v>44264</v>
      </c>
      <c r="E683" s="19">
        <v>44355</v>
      </c>
      <c r="F683" s="19"/>
      <c r="G683" s="19"/>
      <c r="H683" s="19"/>
      <c r="I683" s="20"/>
      <c r="J683" s="20"/>
      <c r="K683" s="28" t="str">
        <f>IFERROR(VLOOKUP([1]!NeedsData[[#This Row],[Need Number]],[1]!Database[#Data],K$1,FALSE),"")</f>
        <v/>
      </c>
      <c r="L683" s="46" t="s">
        <v>2117</v>
      </c>
    </row>
    <row r="684" spans="1:12" ht="101.5" x14ac:dyDescent="0.35">
      <c r="A684" s="3" t="s">
        <v>681</v>
      </c>
      <c r="B684" s="4" t="str">
        <f t="shared" si="11"/>
        <v>DOM</v>
      </c>
      <c r="C684" s="4" t="s">
        <v>1233</v>
      </c>
      <c r="D684" s="17">
        <v>44292</v>
      </c>
      <c r="E684" s="17">
        <v>44355</v>
      </c>
      <c r="F684" s="17"/>
      <c r="G684" s="17"/>
      <c r="H684" s="17"/>
      <c r="I684" s="18"/>
      <c r="J684" s="18"/>
      <c r="K684" s="27" t="str">
        <f>IFERROR(VLOOKUP([1]!NeedsData[[#This Row],[Need Number]],[1]!Database[#Data],K$1,FALSE),"")</f>
        <v/>
      </c>
      <c r="L684" s="8" t="s">
        <v>2118</v>
      </c>
    </row>
    <row r="685" spans="1:12" ht="87" x14ac:dyDescent="0.35">
      <c r="A685" s="3" t="s">
        <v>682</v>
      </c>
      <c r="B685" s="6" t="str">
        <f t="shared" si="11"/>
        <v>DOM</v>
      </c>
      <c r="C685" s="6" t="s">
        <v>1233</v>
      </c>
      <c r="D685" s="19">
        <v>44327</v>
      </c>
      <c r="E685" s="19">
        <v>44355</v>
      </c>
      <c r="F685" s="19"/>
      <c r="G685" s="19"/>
      <c r="H685" s="19"/>
      <c r="I685" s="20"/>
      <c r="J685" s="20"/>
      <c r="K685" s="28" t="str">
        <f>IFERROR(VLOOKUP([1]!NeedsData[[#This Row],[Need Number]],[1]!Database[#Data],K$1,FALSE),"")</f>
        <v/>
      </c>
      <c r="L685" s="46" t="s">
        <v>2119</v>
      </c>
    </row>
    <row r="686" spans="1:12" ht="72.5" x14ac:dyDescent="0.35">
      <c r="A686" s="3" t="s">
        <v>683</v>
      </c>
      <c r="B686" s="4" t="str">
        <f t="shared" si="11"/>
        <v>DOM</v>
      </c>
      <c r="C686" s="4" t="s">
        <v>1233</v>
      </c>
      <c r="D686" s="17">
        <v>44327</v>
      </c>
      <c r="E686" s="17">
        <v>44355</v>
      </c>
      <c r="F686" s="17"/>
      <c r="G686" s="17"/>
      <c r="H686" s="17"/>
      <c r="I686" s="18"/>
      <c r="J686" s="18"/>
      <c r="K686" s="27" t="str">
        <f>IFERROR(VLOOKUP([1]!NeedsData[[#This Row],[Need Number]],[1]!Database[#Data],K$1,FALSE),"")</f>
        <v/>
      </c>
      <c r="L686" s="45" t="s">
        <v>2120</v>
      </c>
    </row>
    <row r="687" spans="1:12" ht="217.5" x14ac:dyDescent="0.35">
      <c r="A687" s="3" t="s">
        <v>684</v>
      </c>
      <c r="B687" s="6" t="str">
        <f t="shared" si="11"/>
        <v>DOM</v>
      </c>
      <c r="C687" s="6" t="s">
        <v>1233</v>
      </c>
      <c r="D687" s="19">
        <v>44273</v>
      </c>
      <c r="E687" s="19"/>
      <c r="F687" s="19"/>
      <c r="G687" s="19"/>
      <c r="H687" s="19"/>
      <c r="I687" s="20"/>
      <c r="J687" s="20"/>
      <c r="K687" s="28" t="s">
        <v>1635</v>
      </c>
      <c r="L687" s="47" t="s">
        <v>2121</v>
      </c>
    </row>
    <row r="688" spans="1:12" ht="130.5" x14ac:dyDescent="0.35">
      <c r="A688" s="3" t="s">
        <v>685</v>
      </c>
      <c r="B688" s="4" t="str">
        <f t="shared" si="11"/>
        <v>DOM</v>
      </c>
      <c r="C688" s="4" t="s">
        <v>1233</v>
      </c>
      <c r="D688" s="17">
        <v>44327</v>
      </c>
      <c r="E688" s="17">
        <v>44355</v>
      </c>
      <c r="F688" s="17"/>
      <c r="G688" s="17"/>
      <c r="H688" s="17"/>
      <c r="I688" s="18"/>
      <c r="J688" s="18"/>
      <c r="K688" s="27" t="str">
        <f>IFERROR(VLOOKUP([1]!NeedsData[[#This Row],[Need Number]],[1]!Database[#Data],K$1,FALSE),"")</f>
        <v/>
      </c>
      <c r="L688" s="8" t="s">
        <v>2122</v>
      </c>
    </row>
    <row r="689" spans="1:12" ht="116" x14ac:dyDescent="0.35">
      <c r="A689" s="3" t="s">
        <v>686</v>
      </c>
      <c r="B689" s="6" t="str">
        <f t="shared" si="11"/>
        <v>DOM</v>
      </c>
      <c r="C689" s="6" t="s">
        <v>1233</v>
      </c>
      <c r="D689" s="19">
        <v>44327</v>
      </c>
      <c r="E689" s="19">
        <v>44355</v>
      </c>
      <c r="F689" s="19"/>
      <c r="G689" s="19"/>
      <c r="H689" s="19"/>
      <c r="I689" s="20"/>
      <c r="J689" s="20"/>
      <c r="K689" s="28" t="str">
        <f>IFERROR(VLOOKUP([1]!NeedsData[[#This Row],[Need Number]],[1]!Database[#Data],K$1,FALSE),"")</f>
        <v/>
      </c>
      <c r="L689" s="47" t="s">
        <v>2123</v>
      </c>
    </row>
    <row r="690" spans="1:12" ht="116" x14ac:dyDescent="0.35">
      <c r="A690" s="3" t="s">
        <v>687</v>
      </c>
      <c r="B690" s="4" t="str">
        <f t="shared" si="11"/>
        <v>DOM</v>
      </c>
      <c r="C690" s="4" t="s">
        <v>1233</v>
      </c>
      <c r="D690" s="17">
        <v>44327</v>
      </c>
      <c r="E690" s="17">
        <v>44355</v>
      </c>
      <c r="F690" s="17"/>
      <c r="G690" s="17"/>
      <c r="H690" s="17"/>
      <c r="I690" s="18"/>
      <c r="J690" s="18"/>
      <c r="K690" s="27" t="str">
        <f>IFERROR(VLOOKUP([1]!NeedsData[[#This Row],[Need Number]],[1]!Database[#Data],K$1,FALSE),"")</f>
        <v/>
      </c>
      <c r="L690" s="8" t="s">
        <v>2124</v>
      </c>
    </row>
    <row r="691" spans="1:12" ht="145" x14ac:dyDescent="0.35">
      <c r="A691" s="3" t="s">
        <v>688</v>
      </c>
      <c r="B691" s="6" t="str">
        <f t="shared" si="11"/>
        <v>DOM</v>
      </c>
      <c r="C691" s="6" t="s">
        <v>1233</v>
      </c>
      <c r="D691" s="19">
        <v>44336</v>
      </c>
      <c r="E691" s="19">
        <v>44362</v>
      </c>
      <c r="F691" s="19"/>
      <c r="G691" s="19"/>
      <c r="H691" s="19"/>
      <c r="I691" s="20"/>
      <c r="J691" s="20"/>
      <c r="K691" s="28" t="str">
        <f>IFERROR(VLOOKUP([1]!NeedsData[[#This Row],[Need Number]],[1]!Database[#Data],K$1,FALSE),"")</f>
        <v/>
      </c>
      <c r="L691" s="46" t="s">
        <v>2125</v>
      </c>
    </row>
    <row r="692" spans="1:12" ht="145" x14ac:dyDescent="0.35">
      <c r="A692" s="3" t="s">
        <v>689</v>
      </c>
      <c r="B692" s="4" t="str">
        <f t="shared" si="11"/>
        <v>DOM</v>
      </c>
      <c r="C692" s="4" t="s">
        <v>1233</v>
      </c>
      <c r="D692" s="17">
        <v>44336</v>
      </c>
      <c r="E692" s="17">
        <v>44362</v>
      </c>
      <c r="F692" s="17"/>
      <c r="G692" s="17"/>
      <c r="H692" s="17"/>
      <c r="I692" s="18"/>
      <c r="J692" s="18"/>
      <c r="K692" s="27" t="str">
        <f>IFERROR(VLOOKUP([1]!NeedsData[[#This Row],[Need Number]],[1]!Database[#Data],K$1,FALSE),"")</f>
        <v/>
      </c>
      <c r="L692" s="45" t="s">
        <v>2126</v>
      </c>
    </row>
    <row r="693" spans="1:12" ht="159.5" x14ac:dyDescent="0.35">
      <c r="A693" s="3" t="s">
        <v>690</v>
      </c>
      <c r="B693" s="6" t="str">
        <f t="shared" si="11"/>
        <v>DOM</v>
      </c>
      <c r="C693" s="6" t="s">
        <v>1233</v>
      </c>
      <c r="D693" s="19">
        <v>44336</v>
      </c>
      <c r="E693" s="19">
        <v>44362</v>
      </c>
      <c r="F693" s="19"/>
      <c r="G693" s="19"/>
      <c r="H693" s="19"/>
      <c r="I693" s="20"/>
      <c r="J693" s="20"/>
      <c r="K693" s="28" t="str">
        <f>IFERROR(VLOOKUP([1]!NeedsData[[#This Row],[Need Number]],[1]!Database[#Data],K$1,FALSE),"")</f>
        <v/>
      </c>
      <c r="L693" s="46" t="s">
        <v>2127</v>
      </c>
    </row>
    <row r="694" spans="1:12" ht="101.5" x14ac:dyDescent="0.35">
      <c r="A694" s="3" t="s">
        <v>691</v>
      </c>
      <c r="B694" s="4" t="str">
        <f t="shared" si="11"/>
        <v>DOM</v>
      </c>
      <c r="C694" s="4" t="s">
        <v>1233</v>
      </c>
      <c r="D694" s="17">
        <v>44336</v>
      </c>
      <c r="E694" s="17">
        <v>44362</v>
      </c>
      <c r="F694" s="17"/>
      <c r="G694" s="17"/>
      <c r="H694" s="17"/>
      <c r="I694" s="18"/>
      <c r="J694" s="18"/>
      <c r="K694" s="27" t="str">
        <f>IFERROR(VLOOKUP([1]!NeedsData[[#This Row],[Need Number]],[1]!Database[#Data],K$1,FALSE),"")</f>
        <v/>
      </c>
      <c r="L694" s="8" t="s">
        <v>2128</v>
      </c>
    </row>
    <row r="695" spans="1:12" ht="246.5" x14ac:dyDescent="0.35">
      <c r="A695" s="3" t="s">
        <v>692</v>
      </c>
      <c r="B695" s="6" t="str">
        <f t="shared" si="11"/>
        <v>DOM</v>
      </c>
      <c r="C695" s="6" t="s">
        <v>1233</v>
      </c>
      <c r="D695" s="19">
        <v>44202</v>
      </c>
      <c r="E695" s="19">
        <v>44389</v>
      </c>
      <c r="F695" s="19"/>
      <c r="G695" s="19"/>
      <c r="H695" s="19"/>
      <c r="I695" s="20"/>
      <c r="J695" s="20"/>
      <c r="K695" s="28" t="str">
        <f>IFERROR(VLOOKUP([1]!NeedsData[[#This Row],[Need Number]],[1]!Database[#Data],K$1,FALSE),"")</f>
        <v/>
      </c>
      <c r="L695" s="47" t="s">
        <v>2129</v>
      </c>
    </row>
    <row r="696" spans="1:12" ht="87" x14ac:dyDescent="0.35">
      <c r="A696" s="3" t="s">
        <v>693</v>
      </c>
      <c r="B696" s="4" t="str">
        <f t="shared" si="11"/>
        <v>DOM</v>
      </c>
      <c r="C696" s="4" t="s">
        <v>1233</v>
      </c>
      <c r="D696" s="17">
        <v>44300</v>
      </c>
      <c r="E696" s="17">
        <v>44389</v>
      </c>
      <c r="F696" s="17"/>
      <c r="G696" s="17"/>
      <c r="H696" s="17"/>
      <c r="I696" s="18"/>
      <c r="J696" s="18"/>
      <c r="K696" s="27" t="str">
        <f>IFERROR(VLOOKUP([1]!NeedsData[[#This Row],[Need Number]],[1]!Database[#Data],K$1,FALSE),"")</f>
        <v/>
      </c>
      <c r="L696" s="8" t="s">
        <v>2130</v>
      </c>
    </row>
    <row r="697" spans="1:12" ht="87" x14ac:dyDescent="0.35">
      <c r="A697" s="3" t="s">
        <v>694</v>
      </c>
      <c r="B697" s="6" t="str">
        <f t="shared" si="11"/>
        <v>DOM</v>
      </c>
      <c r="C697" s="6" t="s">
        <v>1233</v>
      </c>
      <c r="D697" s="19">
        <v>44202</v>
      </c>
      <c r="E697" s="19">
        <v>44390</v>
      </c>
      <c r="F697" s="19"/>
      <c r="G697" s="19"/>
      <c r="H697" s="19"/>
      <c r="I697" s="20"/>
      <c r="J697" s="20"/>
      <c r="K697" s="28" t="str">
        <f>IFERROR(VLOOKUP([1]!NeedsData[[#This Row],[Need Number]],[1]!Database[#Data],K$1,FALSE),"")</f>
        <v/>
      </c>
      <c r="L697" s="46" t="s">
        <v>2131</v>
      </c>
    </row>
    <row r="698" spans="1:12" ht="232" x14ac:dyDescent="0.35">
      <c r="A698" s="3" t="s">
        <v>695</v>
      </c>
      <c r="B698" s="4" t="str">
        <f t="shared" si="11"/>
        <v>DOM</v>
      </c>
      <c r="C698" s="4" t="s">
        <v>1233</v>
      </c>
      <c r="D698" s="17">
        <v>44362</v>
      </c>
      <c r="E698" s="17"/>
      <c r="F698" s="17"/>
      <c r="G698" s="17"/>
      <c r="H698" s="17"/>
      <c r="I698" s="18"/>
      <c r="J698" s="18"/>
      <c r="K698" s="27" t="str">
        <f>IFERROR(VLOOKUP([1]!NeedsData[[#This Row],[Need Number]],[1]!Database[#Data],K$1,FALSE),"")</f>
        <v/>
      </c>
      <c r="L698" s="8" t="s">
        <v>2132</v>
      </c>
    </row>
    <row r="699" spans="1:12" ht="203" x14ac:dyDescent="0.35">
      <c r="A699" s="3" t="s">
        <v>696</v>
      </c>
      <c r="B699" s="6" t="str">
        <f t="shared" si="11"/>
        <v>DOM</v>
      </c>
      <c r="C699" s="6" t="s">
        <v>1233</v>
      </c>
      <c r="D699" s="19">
        <v>44362</v>
      </c>
      <c r="E699" s="19"/>
      <c r="F699" s="19"/>
      <c r="G699" s="19"/>
      <c r="H699" s="19"/>
      <c r="I699" s="20"/>
      <c r="J699" s="20"/>
      <c r="K699" s="28" t="str">
        <f>IFERROR(VLOOKUP([1]!NeedsData[[#This Row],[Need Number]],[1]!Database[#Data],K$1,FALSE),"")</f>
        <v/>
      </c>
      <c r="L699" s="47" t="s">
        <v>2133</v>
      </c>
    </row>
    <row r="700" spans="1:12" ht="333.5" x14ac:dyDescent="0.35">
      <c r="A700" s="3" t="s">
        <v>697</v>
      </c>
      <c r="B700" s="4" t="str">
        <f t="shared" si="11"/>
        <v>DOM</v>
      </c>
      <c r="C700" s="4" t="s">
        <v>1233</v>
      </c>
      <c r="D700" s="17">
        <v>44389</v>
      </c>
      <c r="E700" s="17"/>
      <c r="F700" s="17"/>
      <c r="G700" s="17"/>
      <c r="H700" s="17"/>
      <c r="I700" s="18"/>
      <c r="J700" s="18"/>
      <c r="K700" s="27" t="str">
        <f>IFERROR(VLOOKUP([1]!NeedsData[[#This Row],[Need Number]],[1]!Database[#Data],K$1,FALSE),"")</f>
        <v/>
      </c>
      <c r="L700" s="8" t="s">
        <v>2134</v>
      </c>
    </row>
    <row r="701" spans="1:12" ht="87" x14ac:dyDescent="0.35">
      <c r="A701" s="3" t="s">
        <v>698</v>
      </c>
      <c r="B701" s="6" t="str">
        <f t="shared" si="11"/>
        <v>DOM</v>
      </c>
      <c r="C701" s="6" t="s">
        <v>1233</v>
      </c>
      <c r="D701" s="19">
        <v>44390</v>
      </c>
      <c r="E701" s="19">
        <v>44418</v>
      </c>
      <c r="F701" s="19"/>
      <c r="G701" s="19"/>
      <c r="H701" s="19"/>
      <c r="I701" s="20"/>
      <c r="J701" s="20"/>
      <c r="K701" s="28" t="str">
        <f>IFERROR(VLOOKUP([1]!NeedsData[[#This Row],[Need Number]],[1]!Database[#Data],K$1,FALSE),"")</f>
        <v/>
      </c>
      <c r="L701" s="47" t="s">
        <v>2135</v>
      </c>
    </row>
    <row r="702" spans="1:12" ht="101.5" x14ac:dyDescent="0.35">
      <c r="A702" s="3" t="s">
        <v>699</v>
      </c>
      <c r="B702" s="4" t="str">
        <f t="shared" ref="B702:B765" si="12">IF(A702&lt;&gt;"",LEFT(A702,SEARCH("-",A702)-1),"")</f>
        <v>DOM</v>
      </c>
      <c r="C702" s="4" t="s">
        <v>1233</v>
      </c>
      <c r="D702" s="17">
        <v>44390</v>
      </c>
      <c r="E702" s="17">
        <v>44418</v>
      </c>
      <c r="F702" s="17"/>
      <c r="G702" s="17"/>
      <c r="H702" s="17"/>
      <c r="I702" s="18"/>
      <c r="J702" s="18"/>
      <c r="K702" s="27" t="str">
        <f>IFERROR(VLOOKUP([1]!NeedsData[[#This Row],[Need Number]],[1]!Database[#Data],K$1,FALSE),"")</f>
        <v/>
      </c>
      <c r="L702" s="8" t="s">
        <v>2136</v>
      </c>
    </row>
    <row r="703" spans="1:12" ht="72.5" x14ac:dyDescent="0.35">
      <c r="A703" s="3" t="s">
        <v>700</v>
      </c>
      <c r="B703" s="6" t="str">
        <f t="shared" si="12"/>
        <v>DOM</v>
      </c>
      <c r="C703" s="6" t="s">
        <v>1233</v>
      </c>
      <c r="D703" s="19">
        <v>44300</v>
      </c>
      <c r="E703" s="19">
        <v>44421</v>
      </c>
      <c r="F703" s="19"/>
      <c r="G703" s="19"/>
      <c r="H703" s="19"/>
      <c r="I703" s="20"/>
      <c r="J703" s="20"/>
      <c r="K703" s="28" t="str">
        <f>IFERROR(VLOOKUP([1]!NeedsData[[#This Row],[Need Number]],[1]!Database[#Data],K$1,FALSE),"")</f>
        <v/>
      </c>
      <c r="L703" s="46" t="s">
        <v>2137</v>
      </c>
    </row>
    <row r="704" spans="1:12" ht="145" x14ac:dyDescent="0.35">
      <c r="A704" s="3" t="s">
        <v>701</v>
      </c>
      <c r="B704" s="4" t="str">
        <f t="shared" si="12"/>
        <v>DOM</v>
      </c>
      <c r="C704" s="4" t="s">
        <v>1233</v>
      </c>
      <c r="D704" s="17">
        <v>44336</v>
      </c>
      <c r="E704" s="17">
        <v>44421</v>
      </c>
      <c r="F704" s="17"/>
      <c r="G704" s="17"/>
      <c r="H704" s="17"/>
      <c r="I704" s="18"/>
      <c r="J704" s="18"/>
      <c r="K704" s="27" t="str">
        <f>IFERROR(VLOOKUP([1]!NeedsData[[#This Row],[Need Number]],[1]!Database[#Data],K$1,FALSE),"")</f>
        <v/>
      </c>
      <c r="L704" s="45" t="s">
        <v>2138</v>
      </c>
    </row>
    <row r="705" spans="1:12" ht="232" x14ac:dyDescent="0.35">
      <c r="A705" s="3" t="s">
        <v>702</v>
      </c>
      <c r="B705" s="6" t="str">
        <f t="shared" si="12"/>
        <v>DOM</v>
      </c>
      <c r="C705" s="6" t="s">
        <v>1233</v>
      </c>
      <c r="D705" s="19">
        <v>44355</v>
      </c>
      <c r="E705" s="19"/>
      <c r="F705" s="19"/>
      <c r="G705" s="19"/>
      <c r="H705" s="19"/>
      <c r="I705" s="20"/>
      <c r="J705" s="20"/>
      <c r="K705" s="28" t="str">
        <f>IFERROR(VLOOKUP([1]!NeedsData[[#This Row],[Need Number]],[1]!Database[#Data],K$1,FALSE),"")</f>
        <v/>
      </c>
      <c r="L705" s="47" t="s">
        <v>2139</v>
      </c>
    </row>
    <row r="706" spans="1:12" ht="261" x14ac:dyDescent="0.35">
      <c r="A706" s="3" t="s">
        <v>703</v>
      </c>
      <c r="B706" s="4" t="str">
        <f t="shared" si="12"/>
        <v>DOM</v>
      </c>
      <c r="C706" s="4" t="s">
        <v>1233</v>
      </c>
      <c r="D706" s="17">
        <v>44355</v>
      </c>
      <c r="E706" s="17"/>
      <c r="F706" s="17"/>
      <c r="G706" s="17"/>
      <c r="H706" s="17"/>
      <c r="I706" s="18"/>
      <c r="J706" s="18"/>
      <c r="K706" s="27" t="str">
        <f>IFERROR(VLOOKUP([1]!NeedsData[[#This Row],[Need Number]],[1]!Database[#Data],K$1,FALSE),"")</f>
        <v/>
      </c>
      <c r="L706" s="8" t="s">
        <v>2140</v>
      </c>
    </row>
    <row r="707" spans="1:12" ht="72.5" x14ac:dyDescent="0.35">
      <c r="A707" s="3" t="s">
        <v>704</v>
      </c>
      <c r="B707" s="6" t="str">
        <f t="shared" si="12"/>
        <v>DOM</v>
      </c>
      <c r="C707" s="6" t="s">
        <v>1233</v>
      </c>
      <c r="D707" s="19">
        <v>44300</v>
      </c>
      <c r="E707" s="19">
        <v>44421</v>
      </c>
      <c r="F707" s="19"/>
      <c r="G707" s="19"/>
      <c r="H707" s="19"/>
      <c r="I707" s="20"/>
      <c r="J707" s="20"/>
      <c r="K707" s="28" t="str">
        <f>IFERROR(VLOOKUP([1]!NeedsData[[#This Row],[Need Number]],[1]!Database[#Data],K$1,FALSE),"")</f>
        <v/>
      </c>
      <c r="L707" s="46" t="s">
        <v>2141</v>
      </c>
    </row>
    <row r="708" spans="1:12" ht="261" x14ac:dyDescent="0.35">
      <c r="A708" s="3" t="s">
        <v>705</v>
      </c>
      <c r="B708" s="4" t="str">
        <f t="shared" si="12"/>
        <v>DOM</v>
      </c>
      <c r="C708" s="4" t="s">
        <v>1233</v>
      </c>
      <c r="D708" s="17">
        <v>44362</v>
      </c>
      <c r="E708" s="17"/>
      <c r="F708" s="17"/>
      <c r="G708" s="17"/>
      <c r="H708" s="17"/>
      <c r="I708" s="18"/>
      <c r="J708" s="18"/>
      <c r="K708" s="27" t="str">
        <f>IFERROR(VLOOKUP([1]!NeedsData[[#This Row],[Need Number]],[1]!Database[#Data],K$1,FALSE),"")</f>
        <v/>
      </c>
      <c r="L708" s="8" t="s">
        <v>2142</v>
      </c>
    </row>
    <row r="709" spans="1:12" ht="101.5" x14ac:dyDescent="0.35">
      <c r="A709" s="3" t="s">
        <v>706</v>
      </c>
      <c r="B709" s="6" t="str">
        <f t="shared" si="12"/>
        <v>DOM</v>
      </c>
      <c r="C709" s="6" t="s">
        <v>1233</v>
      </c>
      <c r="D709" s="19">
        <v>44336</v>
      </c>
      <c r="E709" s="19">
        <v>44421</v>
      </c>
      <c r="F709" s="19"/>
      <c r="G709" s="19"/>
      <c r="H709" s="19"/>
      <c r="I709" s="20"/>
      <c r="J709" s="20"/>
      <c r="K709" s="28" t="str">
        <f>IFERROR(VLOOKUP([1]!NeedsData[[#This Row],[Need Number]],[1]!Database[#Data],K$1,FALSE),"")</f>
        <v/>
      </c>
      <c r="L709" s="46" t="s">
        <v>2143</v>
      </c>
    </row>
    <row r="710" spans="1:12" ht="101.5" x14ac:dyDescent="0.35">
      <c r="A710" s="3" t="s">
        <v>707</v>
      </c>
      <c r="B710" s="4" t="str">
        <f t="shared" si="12"/>
        <v>DOM</v>
      </c>
      <c r="C710" s="4" t="s">
        <v>1233</v>
      </c>
      <c r="D710" s="17">
        <v>44390</v>
      </c>
      <c r="E710" s="17"/>
      <c r="F710" s="17"/>
      <c r="G710" s="17"/>
      <c r="H710" s="17"/>
      <c r="I710" s="18"/>
      <c r="J710" s="18"/>
      <c r="K710" s="27" t="str">
        <f>IFERROR(VLOOKUP([1]!NeedsData[[#This Row],[Need Number]],[1]!Database[#Data],K$1,FALSE),"")</f>
        <v/>
      </c>
      <c r="L710" s="8" t="s">
        <v>2144</v>
      </c>
    </row>
    <row r="711" spans="1:12" ht="188.5" x14ac:dyDescent="0.35">
      <c r="A711" s="3" t="s">
        <v>708</v>
      </c>
      <c r="B711" s="6" t="str">
        <f t="shared" si="12"/>
        <v>DOM</v>
      </c>
      <c r="C711" s="6" t="s">
        <v>1233</v>
      </c>
      <c r="D711" s="19">
        <v>44421</v>
      </c>
      <c r="E711" s="19">
        <v>44483</v>
      </c>
      <c r="F711" s="19"/>
      <c r="G711" s="19"/>
      <c r="H711" s="19"/>
      <c r="I711" s="20"/>
      <c r="J711" s="20"/>
      <c r="K711" s="28" t="str">
        <f>IFERROR(VLOOKUP([1]!NeedsData[[#This Row],[Need Number]],[1]!Database[#Data],K$1,FALSE),"")</f>
        <v/>
      </c>
      <c r="L711" s="47" t="s">
        <v>2145</v>
      </c>
    </row>
    <row r="712" spans="1:12" ht="377" x14ac:dyDescent="0.35">
      <c r="A712" s="3" t="s">
        <v>709</v>
      </c>
      <c r="B712" s="4" t="str">
        <f t="shared" si="12"/>
        <v>DOM</v>
      </c>
      <c r="C712" s="4" t="s">
        <v>1233</v>
      </c>
      <c r="D712" s="17">
        <v>44418</v>
      </c>
      <c r="E712" s="17"/>
      <c r="F712" s="17"/>
      <c r="G712" s="17"/>
      <c r="H712" s="17"/>
      <c r="I712" s="18"/>
      <c r="J712" s="18"/>
      <c r="K712" s="27" t="str">
        <f>IFERROR(VLOOKUP([1]!NeedsData[[#This Row],[Need Number]],[1]!Database[#Data],K$1,FALSE),"")</f>
        <v/>
      </c>
      <c r="L712" s="8" t="s">
        <v>2146</v>
      </c>
    </row>
    <row r="713" spans="1:12" x14ac:dyDescent="0.35">
      <c r="A713" s="3" t="s">
        <v>710</v>
      </c>
      <c r="B713" s="6" t="str">
        <f t="shared" si="12"/>
        <v>PPL</v>
      </c>
      <c r="C713" s="6" t="s">
        <v>925</v>
      </c>
      <c r="D713" s="19">
        <v>43815</v>
      </c>
      <c r="E713" s="19">
        <v>43872</v>
      </c>
      <c r="F713" s="19">
        <v>43984</v>
      </c>
      <c r="G713" s="19" t="s">
        <v>1273</v>
      </c>
      <c r="H713" s="19"/>
      <c r="I713" s="20"/>
      <c r="J713" s="20">
        <v>43984</v>
      </c>
      <c r="K713" s="28" t="str">
        <f>IFERROR(VLOOKUP([1]!NeedsData[[#This Row],[Need Number]],[1]!Database[#Data],K$1,FALSE),"")</f>
        <v/>
      </c>
      <c r="L713" s="46" t="str">
        <f>IFERROR(VLOOKUP([1]!NeedsData[[#This Row],[Need Number]],[1]!Database[#Data],L$1,FALSE),"")</f>
        <v/>
      </c>
    </row>
    <row r="714" spans="1:12" x14ac:dyDescent="0.35">
      <c r="A714" s="3" t="s">
        <v>711</v>
      </c>
      <c r="B714" s="4" t="str">
        <f t="shared" si="12"/>
        <v>PPL</v>
      </c>
      <c r="C714" s="4" t="s">
        <v>925</v>
      </c>
      <c r="D714" s="17">
        <v>43815</v>
      </c>
      <c r="E714" s="17">
        <v>43872</v>
      </c>
      <c r="F714" s="17">
        <v>43984</v>
      </c>
      <c r="G714" s="17" t="s">
        <v>1274</v>
      </c>
      <c r="H714" s="17"/>
      <c r="I714" s="18"/>
      <c r="J714" s="18">
        <v>43984</v>
      </c>
      <c r="K714" s="27" t="str">
        <f>IFERROR(VLOOKUP([1]!NeedsData[[#This Row],[Need Number]],[1]!Database[#Data],K$1,FALSE),"")</f>
        <v/>
      </c>
      <c r="L714" s="45" t="str">
        <f>IFERROR(VLOOKUP([1]!NeedsData[[#This Row],[Need Number]],[1]!Database[#Data],L$1,FALSE),"")</f>
        <v/>
      </c>
    </row>
    <row r="715" spans="1:12" ht="72.5" x14ac:dyDescent="0.35">
      <c r="A715" s="3" t="s">
        <v>712</v>
      </c>
      <c r="B715" s="6" t="str">
        <f t="shared" si="12"/>
        <v>BG</v>
      </c>
      <c r="C715" s="6" t="s">
        <v>925</v>
      </c>
      <c r="D715" s="19">
        <v>43865</v>
      </c>
      <c r="E715" s="19">
        <v>43900</v>
      </c>
      <c r="F715" s="19">
        <v>43970</v>
      </c>
      <c r="G715" s="19" t="s">
        <v>1275</v>
      </c>
      <c r="H715" s="19"/>
      <c r="I715" s="19"/>
      <c r="J715" s="19">
        <v>43970</v>
      </c>
      <c r="K715" s="28" t="s">
        <v>1636</v>
      </c>
      <c r="L715" s="57" t="s">
        <v>2147</v>
      </c>
    </row>
    <row r="716" spans="1:12" ht="58" x14ac:dyDescent="0.35">
      <c r="A716" s="3" t="s">
        <v>713</v>
      </c>
      <c r="B716" s="4" t="str">
        <f t="shared" si="12"/>
        <v>BG</v>
      </c>
      <c r="C716" s="4" t="s">
        <v>925</v>
      </c>
      <c r="D716" s="17">
        <v>43865</v>
      </c>
      <c r="E716" s="17">
        <v>43900</v>
      </c>
      <c r="F716" s="17">
        <v>43970</v>
      </c>
      <c r="G716" s="17" t="s">
        <v>1276</v>
      </c>
      <c r="H716" s="17"/>
      <c r="I716" s="17"/>
      <c r="J716" s="17">
        <v>43970</v>
      </c>
      <c r="K716" s="27" t="s">
        <v>1637</v>
      </c>
      <c r="L716" s="58" t="s">
        <v>2148</v>
      </c>
    </row>
    <row r="717" spans="1:12" ht="116" x14ac:dyDescent="0.35">
      <c r="A717" s="3" t="s">
        <v>714</v>
      </c>
      <c r="B717" s="6" t="str">
        <f t="shared" si="12"/>
        <v>DPL</v>
      </c>
      <c r="C717" s="6" t="s">
        <v>925</v>
      </c>
      <c r="D717" s="19">
        <v>44336</v>
      </c>
      <c r="E717" s="19"/>
      <c r="F717" s="19"/>
      <c r="G717" s="19"/>
      <c r="H717" s="19"/>
      <c r="I717" s="20"/>
      <c r="J717" s="20"/>
      <c r="K717" s="28" t="str">
        <f>IFERROR(VLOOKUP([1]!NeedsData[[#This Row],[Need Number]],[1]!Database[#Data],K$1,FALSE),"")</f>
        <v/>
      </c>
      <c r="L717" s="47" t="s">
        <v>2149</v>
      </c>
    </row>
    <row r="718" spans="1:12" ht="304.5" x14ac:dyDescent="0.35">
      <c r="A718" s="3" t="s">
        <v>715</v>
      </c>
      <c r="B718" s="4" t="str">
        <f t="shared" si="12"/>
        <v>DUQ</v>
      </c>
      <c r="C718" s="4" t="s">
        <v>929</v>
      </c>
      <c r="D718" s="17">
        <v>43516</v>
      </c>
      <c r="E718" s="17">
        <v>44001</v>
      </c>
      <c r="F718" s="17">
        <v>44056</v>
      </c>
      <c r="G718" s="17" t="s">
        <v>1277</v>
      </c>
      <c r="H718" s="17"/>
      <c r="I718" s="17"/>
      <c r="J718" s="17">
        <v>44056</v>
      </c>
      <c r="K718" s="27" t="s">
        <v>1638</v>
      </c>
      <c r="L718" s="36" t="s">
        <v>2150</v>
      </c>
    </row>
    <row r="719" spans="1:12" ht="159.5" x14ac:dyDescent="0.35">
      <c r="A719" s="3" t="s">
        <v>716</v>
      </c>
      <c r="B719" s="6" t="str">
        <f t="shared" si="12"/>
        <v>DUQ</v>
      </c>
      <c r="C719" s="6" t="s">
        <v>929</v>
      </c>
      <c r="D719" s="19">
        <v>44001</v>
      </c>
      <c r="E719" s="19"/>
      <c r="F719" s="19"/>
      <c r="G719" s="19"/>
      <c r="H719" s="19"/>
      <c r="I719" s="20"/>
      <c r="J719" s="20"/>
      <c r="K719" s="28" t="s">
        <v>1639</v>
      </c>
      <c r="L719" s="47" t="s">
        <v>2151</v>
      </c>
    </row>
    <row r="720" spans="1:12" ht="246.5" x14ac:dyDescent="0.35">
      <c r="A720" s="3" t="s">
        <v>717</v>
      </c>
      <c r="B720" s="4" t="str">
        <f t="shared" si="12"/>
        <v>DUQ</v>
      </c>
      <c r="C720" s="4" t="s">
        <v>929</v>
      </c>
      <c r="D720" s="17">
        <v>44085</v>
      </c>
      <c r="E720" s="17">
        <v>44120</v>
      </c>
      <c r="F720" s="17">
        <v>44253</v>
      </c>
      <c r="G720" s="17" t="s">
        <v>1278</v>
      </c>
      <c r="H720" s="17"/>
      <c r="I720" s="17"/>
      <c r="J720" s="17">
        <v>44253</v>
      </c>
      <c r="K720" s="27" t="s">
        <v>1640</v>
      </c>
      <c r="L720" s="8" t="s">
        <v>2152</v>
      </c>
    </row>
    <row r="721" spans="1:12" ht="333.5" x14ac:dyDescent="0.35">
      <c r="A721" s="3" t="s">
        <v>718</v>
      </c>
      <c r="B721" s="6" t="str">
        <f t="shared" si="12"/>
        <v>EKPC</v>
      </c>
      <c r="C721" s="6" t="s">
        <v>929</v>
      </c>
      <c r="D721" s="19">
        <v>43847</v>
      </c>
      <c r="E721" s="20" t="s">
        <v>1279</v>
      </c>
      <c r="F721" s="19">
        <v>44089</v>
      </c>
      <c r="G721" s="19" t="s">
        <v>1280</v>
      </c>
      <c r="H721" s="19"/>
      <c r="I721" s="20"/>
      <c r="J721" s="20">
        <v>44089</v>
      </c>
      <c r="K721" s="28" t="str">
        <f>IFERROR(VLOOKUP([1]!NeedsData[[#This Row],[Need Number]],[1]!Database[#Data],K$1,FALSE),"")</f>
        <v/>
      </c>
      <c r="L721" s="47" t="s">
        <v>2153</v>
      </c>
    </row>
    <row r="722" spans="1:12" ht="275.5" x14ac:dyDescent="0.35">
      <c r="A722" s="3" t="s">
        <v>719</v>
      </c>
      <c r="B722" s="4" t="str">
        <f t="shared" si="12"/>
        <v>EKPC</v>
      </c>
      <c r="C722" s="4" t="s">
        <v>929</v>
      </c>
      <c r="D722" s="17">
        <v>43909</v>
      </c>
      <c r="E722" s="17">
        <v>43941</v>
      </c>
      <c r="F722" s="17"/>
      <c r="G722" s="17"/>
      <c r="H722" s="17"/>
      <c r="I722" s="18"/>
      <c r="J722" s="18"/>
      <c r="K722" s="27" t="s">
        <v>1641</v>
      </c>
      <c r="L722" s="36" t="s">
        <v>2154</v>
      </c>
    </row>
    <row r="723" spans="1:12" ht="319" x14ac:dyDescent="0.35">
      <c r="A723" s="3" t="s">
        <v>720</v>
      </c>
      <c r="B723" s="6" t="str">
        <f t="shared" si="12"/>
        <v>Dayton</v>
      </c>
      <c r="C723" s="6" t="s">
        <v>929</v>
      </c>
      <c r="D723" s="19">
        <v>44337</v>
      </c>
      <c r="E723" s="19">
        <v>44424</v>
      </c>
      <c r="F723" s="19"/>
      <c r="G723" s="19" t="s">
        <v>1224</v>
      </c>
      <c r="H723" s="19"/>
      <c r="I723" s="20"/>
      <c r="J723" s="20"/>
      <c r="K723" s="28" t="s">
        <v>1642</v>
      </c>
      <c r="L723" s="47" t="s">
        <v>2155</v>
      </c>
    </row>
    <row r="724" spans="1:12" ht="188.5" x14ac:dyDescent="0.35">
      <c r="A724" s="3" t="s">
        <v>721</v>
      </c>
      <c r="B724" s="4" t="str">
        <f t="shared" si="12"/>
        <v>AEP</v>
      </c>
      <c r="C724" s="4" t="s">
        <v>929</v>
      </c>
      <c r="D724" s="17">
        <v>44274</v>
      </c>
      <c r="E724" s="17">
        <v>44456</v>
      </c>
      <c r="F724" s="17"/>
      <c r="G724" s="17"/>
      <c r="H724" s="17"/>
      <c r="I724" s="18"/>
      <c r="J724" s="18"/>
      <c r="K724" s="27" t="s">
        <v>1643</v>
      </c>
      <c r="L724" s="8" t="s">
        <v>2156</v>
      </c>
    </row>
    <row r="725" spans="1:12" ht="43.5" x14ac:dyDescent="0.35">
      <c r="A725" s="3" t="s">
        <v>722</v>
      </c>
      <c r="B725" s="6" t="str">
        <f t="shared" si="12"/>
        <v>AEP</v>
      </c>
      <c r="C725" s="6" t="s">
        <v>929</v>
      </c>
      <c r="D725" s="19">
        <v>44274</v>
      </c>
      <c r="E725" s="19">
        <v>44456</v>
      </c>
      <c r="F725" s="19"/>
      <c r="G725" s="19"/>
      <c r="H725" s="19"/>
      <c r="I725" s="20"/>
      <c r="J725" s="20"/>
      <c r="K725" s="28" t="s">
        <v>1644</v>
      </c>
      <c r="L725" s="47" t="s">
        <v>2157</v>
      </c>
    </row>
    <row r="726" spans="1:12" ht="58" x14ac:dyDescent="0.35">
      <c r="A726" s="3" t="s">
        <v>723</v>
      </c>
      <c r="B726" s="4" t="str">
        <f t="shared" si="12"/>
        <v>AEP</v>
      </c>
      <c r="C726" s="4" t="s">
        <v>929</v>
      </c>
      <c r="D726" s="17">
        <v>44244</v>
      </c>
      <c r="E726" s="17">
        <v>44456</v>
      </c>
      <c r="F726" s="17"/>
      <c r="G726" s="17"/>
      <c r="H726" s="17"/>
      <c r="I726" s="18"/>
      <c r="J726" s="18"/>
      <c r="K726" s="27" t="s">
        <v>1645</v>
      </c>
      <c r="L726" s="8" t="s">
        <v>2158</v>
      </c>
    </row>
    <row r="727" spans="1:12" ht="101.5" x14ac:dyDescent="0.35">
      <c r="A727" s="3" t="s">
        <v>724</v>
      </c>
      <c r="B727" s="6" t="str">
        <f t="shared" si="12"/>
        <v>AEP</v>
      </c>
      <c r="C727" s="6" t="s">
        <v>929</v>
      </c>
      <c r="D727" s="19">
        <v>44274</v>
      </c>
      <c r="E727" s="19">
        <v>44456</v>
      </c>
      <c r="F727" s="19"/>
      <c r="G727" s="19"/>
      <c r="H727" s="19"/>
      <c r="I727" s="20"/>
      <c r="J727" s="20"/>
      <c r="K727" s="28" t="s">
        <v>1646</v>
      </c>
      <c r="L727" s="47" t="s">
        <v>2159</v>
      </c>
    </row>
    <row r="728" spans="1:12" ht="159.5" x14ac:dyDescent="0.35">
      <c r="A728" s="3" t="s">
        <v>725</v>
      </c>
      <c r="B728" s="4" t="str">
        <f t="shared" si="12"/>
        <v>EKPC</v>
      </c>
      <c r="C728" s="4" t="s">
        <v>929</v>
      </c>
      <c r="D728" s="17">
        <v>44244</v>
      </c>
      <c r="E728" s="17"/>
      <c r="F728" s="17">
        <v>44363</v>
      </c>
      <c r="G728" s="17" t="s">
        <v>1281</v>
      </c>
      <c r="H728" s="17"/>
      <c r="I728" s="18"/>
      <c r="J728" s="18"/>
      <c r="K728" s="27" t="s">
        <v>1647</v>
      </c>
      <c r="L728" s="8" t="s">
        <v>2160</v>
      </c>
    </row>
    <row r="729" spans="1:12" ht="145" x14ac:dyDescent="0.35">
      <c r="A729" s="3" t="s">
        <v>726</v>
      </c>
      <c r="B729" s="6" t="str">
        <f t="shared" si="12"/>
        <v>AEP</v>
      </c>
      <c r="C729" s="6" t="s">
        <v>929</v>
      </c>
      <c r="D729" s="19">
        <v>44244</v>
      </c>
      <c r="E729" s="19">
        <v>44484</v>
      </c>
      <c r="F729" s="19"/>
      <c r="G729" s="19"/>
      <c r="H729" s="19"/>
      <c r="I729" s="20"/>
      <c r="J729" s="20"/>
      <c r="K729" s="28" t="s">
        <v>1648</v>
      </c>
      <c r="L729" s="47" t="s">
        <v>2161</v>
      </c>
    </row>
    <row r="730" spans="1:12" ht="145" x14ac:dyDescent="0.35">
      <c r="A730" s="3" t="s">
        <v>727</v>
      </c>
      <c r="B730" s="4" t="str">
        <f t="shared" si="12"/>
        <v>AEP</v>
      </c>
      <c r="C730" s="4" t="s">
        <v>929</v>
      </c>
      <c r="D730" s="17">
        <v>44244</v>
      </c>
      <c r="E730" s="17">
        <v>44484</v>
      </c>
      <c r="F730" s="17"/>
      <c r="G730" s="17"/>
      <c r="H730" s="17"/>
      <c r="I730" s="18"/>
      <c r="J730" s="18"/>
      <c r="K730" s="27" t="s">
        <v>1649</v>
      </c>
      <c r="L730" s="8" t="s">
        <v>2162</v>
      </c>
    </row>
    <row r="731" spans="1:12" ht="174" x14ac:dyDescent="0.35">
      <c r="A731" s="3" t="s">
        <v>728</v>
      </c>
      <c r="B731" s="6" t="str">
        <f t="shared" si="12"/>
        <v>AEP</v>
      </c>
      <c r="C731" s="6" t="s">
        <v>929</v>
      </c>
      <c r="D731" s="19">
        <v>44302</v>
      </c>
      <c r="E731" s="19">
        <v>44484</v>
      </c>
      <c r="F731" s="19"/>
      <c r="G731" s="19"/>
      <c r="H731" s="19"/>
      <c r="I731" s="20"/>
      <c r="J731" s="20"/>
      <c r="K731" s="28" t="str">
        <f>IFERROR(VLOOKUP([1]!NeedsData[[#This Row],[Need Number]],[1]!Database[#Data],K$1,FALSE),"")</f>
        <v/>
      </c>
      <c r="L731" s="47" t="s">
        <v>2163</v>
      </c>
    </row>
    <row r="732" spans="1:12" ht="406" x14ac:dyDescent="0.35">
      <c r="A732" s="3" t="s">
        <v>729</v>
      </c>
      <c r="B732" s="4" t="str">
        <f t="shared" si="12"/>
        <v>AEP</v>
      </c>
      <c r="C732" s="4" t="s">
        <v>929</v>
      </c>
      <c r="D732" s="17">
        <v>44244</v>
      </c>
      <c r="E732" s="17">
        <v>44484</v>
      </c>
      <c r="F732" s="17"/>
      <c r="G732" s="17"/>
      <c r="H732" s="17"/>
      <c r="I732" s="18"/>
      <c r="J732" s="18"/>
      <c r="K732" s="27" t="s">
        <v>1650</v>
      </c>
      <c r="L732" s="8" t="s">
        <v>2164</v>
      </c>
    </row>
    <row r="733" spans="1:12" ht="275.5" x14ac:dyDescent="0.35">
      <c r="A733" s="3" t="s">
        <v>730</v>
      </c>
      <c r="B733" s="6" t="str">
        <f t="shared" si="12"/>
        <v>AEP</v>
      </c>
      <c r="C733" s="6" t="s">
        <v>929</v>
      </c>
      <c r="D733" s="19">
        <v>44337</v>
      </c>
      <c r="E733" s="19">
        <v>44484</v>
      </c>
      <c r="F733" s="19"/>
      <c r="G733" s="19"/>
      <c r="H733" s="19"/>
      <c r="I733" s="20"/>
      <c r="J733" s="20"/>
      <c r="K733" s="28" t="s">
        <v>1651</v>
      </c>
      <c r="L733" s="47" t="s">
        <v>2165</v>
      </c>
    </row>
    <row r="734" spans="1:12" ht="203" x14ac:dyDescent="0.35">
      <c r="A734" s="3" t="s">
        <v>731</v>
      </c>
      <c r="B734" s="4" t="str">
        <f t="shared" si="12"/>
        <v>AEP</v>
      </c>
      <c r="C734" s="4" t="s">
        <v>929</v>
      </c>
      <c r="D734" s="17">
        <v>44393</v>
      </c>
      <c r="E734" s="17">
        <v>44484</v>
      </c>
      <c r="F734" s="17"/>
      <c r="G734" s="17"/>
      <c r="H734" s="17"/>
      <c r="I734" s="18"/>
      <c r="J734" s="18"/>
      <c r="K734" s="27" t="s">
        <v>1488</v>
      </c>
      <c r="L734" s="8" t="s">
        <v>2166</v>
      </c>
    </row>
    <row r="735" spans="1:12" ht="246.5" x14ac:dyDescent="0.35">
      <c r="A735" s="3" t="s">
        <v>732</v>
      </c>
      <c r="B735" s="6" t="str">
        <f t="shared" si="12"/>
        <v>AEP</v>
      </c>
      <c r="C735" s="6" t="s">
        <v>929</v>
      </c>
      <c r="D735" s="19">
        <v>44456</v>
      </c>
      <c r="E735" s="19">
        <v>44484</v>
      </c>
      <c r="F735" s="19"/>
      <c r="G735" s="19"/>
      <c r="H735" s="19"/>
      <c r="I735" s="20"/>
      <c r="J735" s="20"/>
      <c r="K735" s="28" t="s">
        <v>1652</v>
      </c>
      <c r="L735" s="47" t="s">
        <v>2167</v>
      </c>
    </row>
    <row r="736" spans="1:12" ht="348" x14ac:dyDescent="0.35">
      <c r="A736" s="3" t="s">
        <v>733</v>
      </c>
      <c r="B736" s="4" t="str">
        <f t="shared" si="12"/>
        <v>AEP</v>
      </c>
      <c r="C736" s="4" t="s">
        <v>929</v>
      </c>
      <c r="D736" s="17">
        <v>44244</v>
      </c>
      <c r="E736" s="17">
        <v>44484</v>
      </c>
      <c r="F736" s="17"/>
      <c r="G736" s="17"/>
      <c r="H736" s="17"/>
      <c r="I736" s="18"/>
      <c r="J736" s="18"/>
      <c r="K736" s="27" t="s">
        <v>1653</v>
      </c>
      <c r="L736" s="8" t="s">
        <v>2168</v>
      </c>
    </row>
    <row r="737" spans="1:12" ht="174" x14ac:dyDescent="0.35">
      <c r="A737" s="3" t="s">
        <v>734</v>
      </c>
      <c r="B737" s="6" t="str">
        <f t="shared" si="12"/>
        <v>AEP</v>
      </c>
      <c r="C737" s="6" t="s">
        <v>929</v>
      </c>
      <c r="D737" s="19">
        <v>44274</v>
      </c>
      <c r="E737" s="19">
        <v>44484</v>
      </c>
      <c r="F737" s="19"/>
      <c r="G737" s="19"/>
      <c r="H737" s="19"/>
      <c r="I737" s="20"/>
      <c r="J737" s="20"/>
      <c r="K737" s="28" t="s">
        <v>1654</v>
      </c>
      <c r="L737" s="47" t="s">
        <v>2169</v>
      </c>
    </row>
    <row r="738" spans="1:12" ht="145" x14ac:dyDescent="0.35">
      <c r="A738" s="3" t="s">
        <v>735</v>
      </c>
      <c r="B738" s="4" t="str">
        <f t="shared" si="12"/>
        <v>AEP</v>
      </c>
      <c r="C738" s="4" t="s">
        <v>929</v>
      </c>
      <c r="D738" s="17">
        <v>44274</v>
      </c>
      <c r="E738" s="17">
        <v>44484</v>
      </c>
      <c r="F738" s="17"/>
      <c r="G738" s="17"/>
      <c r="H738" s="17"/>
      <c r="I738" s="18"/>
      <c r="J738" s="18"/>
      <c r="K738" s="27" t="s">
        <v>1491</v>
      </c>
      <c r="L738" s="8" t="s">
        <v>2170</v>
      </c>
    </row>
    <row r="739" spans="1:12" ht="409.5" x14ac:dyDescent="0.35">
      <c r="A739" s="3" t="s">
        <v>736</v>
      </c>
      <c r="B739" s="6" t="str">
        <f t="shared" si="12"/>
        <v>Dayton</v>
      </c>
      <c r="C739" s="6" t="s">
        <v>929</v>
      </c>
      <c r="D739" s="19">
        <v>44424</v>
      </c>
      <c r="E739" s="19">
        <v>44484</v>
      </c>
      <c r="F739" s="19"/>
      <c r="G739" s="19"/>
      <c r="H739" s="19"/>
      <c r="I739" s="20"/>
      <c r="J739" s="20"/>
      <c r="K739" s="28" t="str">
        <f>IFERROR(VLOOKUP([1]!NeedsData[[#This Row],[Need Number]],[1]!Database[#Data],K$1,FALSE),"")</f>
        <v/>
      </c>
      <c r="L739" s="47" t="s">
        <v>2171</v>
      </c>
    </row>
    <row r="740" spans="1:12" ht="130.5" x14ac:dyDescent="0.35">
      <c r="A740" s="3" t="s">
        <v>737</v>
      </c>
      <c r="B740" s="4" t="str">
        <f t="shared" si="12"/>
        <v>EKPC</v>
      </c>
      <c r="C740" s="4" t="s">
        <v>929</v>
      </c>
      <c r="D740" s="17">
        <v>44424</v>
      </c>
      <c r="E740" s="17"/>
      <c r="F740" s="17"/>
      <c r="G740" s="17"/>
      <c r="H740" s="17"/>
      <c r="I740" s="18"/>
      <c r="J740" s="18"/>
      <c r="K740" s="27" t="s">
        <v>1655</v>
      </c>
      <c r="L740" s="8" t="s">
        <v>2172</v>
      </c>
    </row>
    <row r="741" spans="1:12" x14ac:dyDescent="0.35">
      <c r="A741" s="3" t="s">
        <v>738</v>
      </c>
      <c r="B741" s="6" t="str">
        <f t="shared" si="12"/>
        <v>JCPL</v>
      </c>
      <c r="C741" s="6" t="s">
        <v>925</v>
      </c>
      <c r="D741" s="19">
        <v>43566</v>
      </c>
      <c r="E741" s="19"/>
      <c r="F741" s="19"/>
      <c r="G741" s="19"/>
      <c r="H741" s="19"/>
      <c r="I741" s="20"/>
      <c r="J741" s="20"/>
      <c r="K741" s="28" t="str">
        <f>IFERROR(VLOOKUP([1]!NeedsData[[#This Row],[Need Number]],[1]!Database[#Data],K$1,FALSE),"")</f>
        <v/>
      </c>
      <c r="L741" s="48" t="str">
        <f>IFERROR(VLOOKUP([1]!NeedsData[[#This Row],[Need Number]],[1]!Database[#Data],L$1,FALSE),"")</f>
        <v/>
      </c>
    </row>
    <row r="742" spans="1:12" x14ac:dyDescent="0.35">
      <c r="A742" s="3" t="s">
        <v>739</v>
      </c>
      <c r="B742" s="4" t="str">
        <f t="shared" si="12"/>
        <v>JCPL</v>
      </c>
      <c r="C742" s="4" t="s">
        <v>925</v>
      </c>
      <c r="D742" s="17">
        <v>43566</v>
      </c>
      <c r="E742" s="17"/>
      <c r="F742" s="17"/>
      <c r="G742" s="17"/>
      <c r="H742" s="17"/>
      <c r="I742" s="18"/>
      <c r="J742" s="18"/>
      <c r="K742" s="27" t="str">
        <f>IFERROR(VLOOKUP([1]!NeedsData[[#This Row],[Need Number]],[1]!Database[#Data],K$1,FALSE),"")</f>
        <v/>
      </c>
      <c r="L742" s="36" t="str">
        <f>IFERROR(VLOOKUP([1]!NeedsData[[#This Row],[Need Number]],[1]!Database[#Data],L$1,FALSE),"")</f>
        <v/>
      </c>
    </row>
    <row r="743" spans="1:12" x14ac:dyDescent="0.35">
      <c r="A743" s="3" t="s">
        <v>740</v>
      </c>
      <c r="B743" s="6" t="str">
        <f t="shared" si="12"/>
        <v>JCPL</v>
      </c>
      <c r="C743" s="6" t="s">
        <v>925</v>
      </c>
      <c r="D743" s="19">
        <v>43566</v>
      </c>
      <c r="E743" s="19"/>
      <c r="F743" s="19"/>
      <c r="G743" s="19"/>
      <c r="H743" s="19"/>
      <c r="I743" s="20"/>
      <c r="J743" s="20"/>
      <c r="K743" s="28" t="str">
        <f>IFERROR(VLOOKUP([1]!NeedsData[[#This Row],[Need Number]],[1]!Database[#Data],K$1,FALSE),"")</f>
        <v/>
      </c>
      <c r="L743" s="48" t="str">
        <f>IFERROR(VLOOKUP([1]!NeedsData[[#This Row],[Need Number]],[1]!Database[#Data],L$1,FALSE),"")</f>
        <v/>
      </c>
    </row>
    <row r="744" spans="1:12" x14ac:dyDescent="0.35">
      <c r="A744" s="3" t="s">
        <v>741</v>
      </c>
      <c r="B744" s="4" t="str">
        <f t="shared" si="12"/>
        <v>JCPL</v>
      </c>
      <c r="C744" s="4" t="s">
        <v>925</v>
      </c>
      <c r="D744" s="17">
        <v>43566</v>
      </c>
      <c r="E744" s="17"/>
      <c r="F744" s="17"/>
      <c r="G744" s="17"/>
      <c r="H744" s="17"/>
      <c r="I744" s="18"/>
      <c r="J744" s="18"/>
      <c r="K744" s="27" t="str">
        <f>IFERROR(VLOOKUP([1]!NeedsData[[#This Row],[Need Number]],[1]!Database[#Data],K$1,FALSE),"")</f>
        <v/>
      </c>
      <c r="L744" s="36" t="str">
        <f>IFERROR(VLOOKUP([1]!NeedsData[[#This Row],[Need Number]],[1]!Database[#Data],L$1,FALSE),"")</f>
        <v/>
      </c>
    </row>
    <row r="745" spans="1:12" x14ac:dyDescent="0.35">
      <c r="A745" s="3" t="s">
        <v>742</v>
      </c>
      <c r="B745" s="6" t="str">
        <f t="shared" si="12"/>
        <v>JCPL</v>
      </c>
      <c r="C745" s="6" t="s">
        <v>925</v>
      </c>
      <c r="D745" s="19">
        <v>43566</v>
      </c>
      <c r="E745" s="19"/>
      <c r="F745" s="19"/>
      <c r="G745" s="19"/>
      <c r="H745" s="19"/>
      <c r="I745" s="20"/>
      <c r="J745" s="20"/>
      <c r="K745" s="28" t="str">
        <f>IFERROR(VLOOKUP([1]!NeedsData[[#This Row],[Need Number]],[1]!Database[#Data],K$1,FALSE),"")</f>
        <v/>
      </c>
      <c r="L745" s="48" t="str">
        <f>IFERROR(VLOOKUP([1]!NeedsData[[#This Row],[Need Number]],[1]!Database[#Data],L$1,FALSE),"")</f>
        <v/>
      </c>
    </row>
    <row r="746" spans="1:12" x14ac:dyDescent="0.35">
      <c r="A746" s="3" t="s">
        <v>743</v>
      </c>
      <c r="B746" s="4" t="str">
        <f t="shared" si="12"/>
        <v>JCPL</v>
      </c>
      <c r="C746" s="4" t="s">
        <v>925</v>
      </c>
      <c r="D746" s="17">
        <v>43566</v>
      </c>
      <c r="E746" s="17"/>
      <c r="F746" s="17"/>
      <c r="G746" s="17"/>
      <c r="H746" s="17"/>
      <c r="I746" s="18"/>
      <c r="J746" s="18"/>
      <c r="K746" s="27" t="str">
        <f>IFERROR(VLOOKUP([1]!NeedsData[[#This Row],[Need Number]],[1]!Database[#Data],K$1,FALSE),"")</f>
        <v/>
      </c>
      <c r="L746" s="36" t="str">
        <f>IFERROR(VLOOKUP([1]!NeedsData[[#This Row],[Need Number]],[1]!Database[#Data],L$1,FALSE),"")</f>
        <v/>
      </c>
    </row>
    <row r="747" spans="1:12" x14ac:dyDescent="0.35">
      <c r="A747" s="3" t="s">
        <v>744</v>
      </c>
      <c r="B747" s="6" t="str">
        <f t="shared" si="12"/>
        <v>JCPL</v>
      </c>
      <c r="C747" s="6" t="s">
        <v>925</v>
      </c>
      <c r="D747" s="19">
        <v>43566</v>
      </c>
      <c r="E747" s="19"/>
      <c r="F747" s="19"/>
      <c r="G747" s="19"/>
      <c r="H747" s="19"/>
      <c r="I747" s="20"/>
      <c r="J747" s="20"/>
      <c r="K747" s="28" t="str">
        <f>IFERROR(VLOOKUP([1]!NeedsData[[#This Row],[Need Number]],[1]!Database[#Data],K$1,FALSE),"")</f>
        <v/>
      </c>
      <c r="L747" s="48" t="str">
        <f>IFERROR(VLOOKUP([1]!NeedsData[[#This Row],[Need Number]],[1]!Database[#Data],L$1,FALSE),"")</f>
        <v/>
      </c>
    </row>
    <row r="748" spans="1:12" ht="72.5" x14ac:dyDescent="0.35">
      <c r="A748" s="3" t="s">
        <v>745</v>
      </c>
      <c r="B748" s="4" t="str">
        <f t="shared" si="12"/>
        <v>BG</v>
      </c>
      <c r="C748" s="4" t="s">
        <v>925</v>
      </c>
      <c r="D748" s="17">
        <v>43872</v>
      </c>
      <c r="E748" s="17">
        <v>43910</v>
      </c>
      <c r="F748" s="17">
        <v>43970</v>
      </c>
      <c r="G748" s="17" t="s">
        <v>1282</v>
      </c>
      <c r="H748" s="17"/>
      <c r="I748" s="17"/>
      <c r="J748" s="17">
        <v>43970</v>
      </c>
      <c r="K748" s="27" t="s">
        <v>1656</v>
      </c>
      <c r="L748" s="58" t="s">
        <v>2173</v>
      </c>
    </row>
    <row r="749" spans="1:12" x14ac:dyDescent="0.35">
      <c r="A749" s="3" t="s">
        <v>746</v>
      </c>
      <c r="B749" s="6" t="str">
        <f t="shared" si="12"/>
        <v>JCPL</v>
      </c>
      <c r="C749" s="6" t="s">
        <v>925</v>
      </c>
      <c r="D749" s="19">
        <v>43549</v>
      </c>
      <c r="E749" s="19"/>
      <c r="F749" s="19"/>
      <c r="G749" s="19"/>
      <c r="H749" s="19"/>
      <c r="I749" s="20"/>
      <c r="J749" s="20"/>
      <c r="K749" s="28" t="str">
        <f>IFERROR(VLOOKUP([1]!NeedsData[[#This Row],[Need Number]],[1]!Database[#Data],K$1,FALSE),"")</f>
        <v/>
      </c>
      <c r="L749" s="48" t="str">
        <f>IFERROR(VLOOKUP([1]!NeedsData[[#This Row],[Need Number]],[1]!Database[#Data],L$1,FALSE),"")</f>
        <v/>
      </c>
    </row>
    <row r="750" spans="1:12" x14ac:dyDescent="0.35">
      <c r="A750" s="3" t="s">
        <v>747</v>
      </c>
      <c r="B750" s="4" t="str">
        <f t="shared" si="12"/>
        <v>JCPL</v>
      </c>
      <c r="C750" s="4" t="s">
        <v>925</v>
      </c>
      <c r="D750" s="17">
        <v>43566</v>
      </c>
      <c r="E750" s="17"/>
      <c r="F750" s="17"/>
      <c r="G750" s="17"/>
      <c r="H750" s="17"/>
      <c r="I750" s="18"/>
      <c r="J750" s="18"/>
      <c r="K750" s="27" t="str">
        <f>IFERROR(VLOOKUP([1]!NeedsData[[#This Row],[Need Number]],[1]!Database[#Data],K$1,FALSE),"")</f>
        <v/>
      </c>
      <c r="L750" s="36" t="str">
        <f>IFERROR(VLOOKUP([1]!NeedsData[[#This Row],[Need Number]],[1]!Database[#Data],L$1,FALSE),"")</f>
        <v/>
      </c>
    </row>
    <row r="751" spans="1:12" x14ac:dyDescent="0.35">
      <c r="A751" s="3" t="s">
        <v>748</v>
      </c>
      <c r="B751" s="6" t="str">
        <f t="shared" si="12"/>
        <v>JCPL</v>
      </c>
      <c r="C751" s="6" t="s">
        <v>925</v>
      </c>
      <c r="D751" s="19">
        <v>43549</v>
      </c>
      <c r="E751" s="19"/>
      <c r="F751" s="19"/>
      <c r="G751" s="19"/>
      <c r="H751" s="19"/>
      <c r="I751" s="20"/>
      <c r="J751" s="20"/>
      <c r="K751" s="28" t="str">
        <f>IFERROR(VLOOKUP([1]!NeedsData[[#This Row],[Need Number]],[1]!Database[#Data],K$1,FALSE),"")</f>
        <v/>
      </c>
      <c r="L751" s="48" t="str">
        <f>IFERROR(VLOOKUP([1]!NeedsData[[#This Row],[Need Number]],[1]!Database[#Data],L$1,FALSE),"")</f>
        <v/>
      </c>
    </row>
    <row r="752" spans="1:12" x14ac:dyDescent="0.35">
      <c r="A752" s="3" t="s">
        <v>749</v>
      </c>
      <c r="B752" s="4" t="str">
        <f t="shared" si="12"/>
        <v>JCPL</v>
      </c>
      <c r="C752" s="4" t="s">
        <v>925</v>
      </c>
      <c r="D752" s="17">
        <v>43566</v>
      </c>
      <c r="E752" s="17"/>
      <c r="F752" s="17"/>
      <c r="G752" s="17"/>
      <c r="H752" s="17"/>
      <c r="I752" s="18"/>
      <c r="J752" s="18"/>
      <c r="K752" s="27" t="str">
        <f>IFERROR(VLOOKUP([1]!NeedsData[[#This Row],[Need Number]],[1]!Database[#Data],K$1,FALSE),"")</f>
        <v/>
      </c>
      <c r="L752" s="36" t="str">
        <f>IFERROR(VLOOKUP([1]!NeedsData[[#This Row],[Need Number]],[1]!Database[#Data],L$1,FALSE),"")</f>
        <v/>
      </c>
    </row>
    <row r="753" spans="1:12" x14ac:dyDescent="0.35">
      <c r="A753" s="3" t="s">
        <v>750</v>
      </c>
      <c r="B753" s="6" t="str">
        <f t="shared" si="12"/>
        <v>JCPL</v>
      </c>
      <c r="C753" s="6" t="s">
        <v>925</v>
      </c>
      <c r="D753" s="19">
        <v>43566</v>
      </c>
      <c r="E753" s="19"/>
      <c r="F753" s="19"/>
      <c r="G753" s="19"/>
      <c r="H753" s="19"/>
      <c r="I753" s="20"/>
      <c r="J753" s="20"/>
      <c r="K753" s="28" t="str">
        <f>IFERROR(VLOOKUP([1]!NeedsData[[#This Row],[Need Number]],[1]!Database[#Data],K$1,FALSE),"")</f>
        <v/>
      </c>
      <c r="L753" s="48" t="str">
        <f>IFERROR(VLOOKUP([1]!NeedsData[[#This Row],[Need Number]],[1]!Database[#Data],L$1,FALSE),"")</f>
        <v/>
      </c>
    </row>
    <row r="754" spans="1:12" x14ac:dyDescent="0.35">
      <c r="A754" s="3" t="s">
        <v>751</v>
      </c>
      <c r="B754" s="4" t="str">
        <f t="shared" si="12"/>
        <v>JCPL</v>
      </c>
      <c r="C754" s="4" t="s">
        <v>925</v>
      </c>
      <c r="D754" s="17">
        <v>43566</v>
      </c>
      <c r="E754" s="17"/>
      <c r="F754" s="17"/>
      <c r="G754" s="17"/>
      <c r="H754" s="17"/>
      <c r="I754" s="18"/>
      <c r="J754" s="18"/>
      <c r="K754" s="27" t="str">
        <f>IFERROR(VLOOKUP([1]!NeedsData[[#This Row],[Need Number]],[1]!Database[#Data],K$1,FALSE),"")</f>
        <v/>
      </c>
      <c r="L754" s="36" t="str">
        <f>IFERROR(VLOOKUP([1]!NeedsData[[#This Row],[Need Number]],[1]!Database[#Data],L$1,FALSE),"")</f>
        <v/>
      </c>
    </row>
    <row r="755" spans="1:12" x14ac:dyDescent="0.35">
      <c r="A755" s="3" t="s">
        <v>752</v>
      </c>
      <c r="B755" s="6" t="str">
        <f t="shared" si="12"/>
        <v>JCPL</v>
      </c>
      <c r="C755" s="6" t="s">
        <v>925</v>
      </c>
      <c r="D755" s="19">
        <v>43549</v>
      </c>
      <c r="E755" s="19"/>
      <c r="F755" s="19"/>
      <c r="G755" s="19"/>
      <c r="H755" s="19"/>
      <c r="I755" s="20"/>
      <c r="J755" s="20"/>
      <c r="K755" s="28" t="str">
        <f>IFERROR(VLOOKUP([1]!NeedsData[[#This Row],[Need Number]],[1]!Database[#Data],K$1,FALSE),"")</f>
        <v/>
      </c>
      <c r="L755" s="48" t="str">
        <f>IFERROR(VLOOKUP([1]!NeedsData[[#This Row],[Need Number]],[1]!Database[#Data],L$1,FALSE),"")</f>
        <v/>
      </c>
    </row>
    <row r="756" spans="1:12" x14ac:dyDescent="0.35">
      <c r="A756" s="3" t="s">
        <v>753</v>
      </c>
      <c r="B756" s="4" t="str">
        <f t="shared" si="12"/>
        <v>JCPL</v>
      </c>
      <c r="C756" s="4" t="s">
        <v>925</v>
      </c>
      <c r="D756" s="17">
        <v>43549</v>
      </c>
      <c r="E756" s="17"/>
      <c r="F756" s="17"/>
      <c r="G756" s="17"/>
      <c r="H756" s="17"/>
      <c r="I756" s="18"/>
      <c r="J756" s="18"/>
      <c r="K756" s="27" t="str">
        <f>IFERROR(VLOOKUP([1]!NeedsData[[#This Row],[Need Number]],[1]!Database[#Data],K$1,FALSE),"")</f>
        <v/>
      </c>
      <c r="L756" s="36" t="str">
        <f>IFERROR(VLOOKUP([1]!NeedsData[[#This Row],[Need Number]],[1]!Database[#Data],L$1,FALSE),"")</f>
        <v/>
      </c>
    </row>
    <row r="757" spans="1:12" x14ac:dyDescent="0.35">
      <c r="A757" s="3" t="s">
        <v>754</v>
      </c>
      <c r="B757" s="6" t="str">
        <f t="shared" si="12"/>
        <v>JCPL</v>
      </c>
      <c r="C757" s="6" t="s">
        <v>925</v>
      </c>
      <c r="D757" s="19">
        <v>43549</v>
      </c>
      <c r="E757" s="19"/>
      <c r="F757" s="19"/>
      <c r="G757" s="19"/>
      <c r="H757" s="19"/>
      <c r="I757" s="20"/>
      <c r="J757" s="20"/>
      <c r="K757" s="28" t="str">
        <f>IFERROR(VLOOKUP([1]!NeedsData[[#This Row],[Need Number]],[1]!Database[#Data],K$1,FALSE),"")</f>
        <v/>
      </c>
      <c r="L757" s="48" t="str">
        <f>IFERROR(VLOOKUP([1]!NeedsData[[#This Row],[Need Number]],[1]!Database[#Data],L$1,FALSE),"")</f>
        <v/>
      </c>
    </row>
    <row r="758" spans="1:12" x14ac:dyDescent="0.35">
      <c r="A758" s="3" t="s">
        <v>755</v>
      </c>
      <c r="B758" s="4" t="str">
        <f t="shared" si="12"/>
        <v>JCPL</v>
      </c>
      <c r="C758" s="4" t="s">
        <v>925</v>
      </c>
      <c r="D758" s="17">
        <v>43549</v>
      </c>
      <c r="E758" s="17"/>
      <c r="F758" s="17"/>
      <c r="G758" s="17"/>
      <c r="H758" s="17"/>
      <c r="I758" s="18"/>
      <c r="J758" s="18"/>
      <c r="K758" s="27" t="str">
        <f>IFERROR(VLOOKUP([1]!NeedsData[[#This Row],[Need Number]],[1]!Database[#Data],K$1,FALSE),"")</f>
        <v/>
      </c>
      <c r="L758" s="36" t="str">
        <f>IFERROR(VLOOKUP([1]!NeedsData[[#This Row],[Need Number]],[1]!Database[#Data],L$1,FALSE),"")</f>
        <v/>
      </c>
    </row>
    <row r="759" spans="1:12" x14ac:dyDescent="0.35">
      <c r="A759" s="3" t="s">
        <v>756</v>
      </c>
      <c r="B759" s="6" t="str">
        <f t="shared" si="12"/>
        <v>JCPL</v>
      </c>
      <c r="C759" s="6" t="s">
        <v>925</v>
      </c>
      <c r="D759" s="19">
        <v>43549</v>
      </c>
      <c r="E759" s="19"/>
      <c r="F759" s="19"/>
      <c r="G759" s="19"/>
      <c r="H759" s="19"/>
      <c r="I759" s="20"/>
      <c r="J759" s="20"/>
      <c r="K759" s="28" t="str">
        <f>IFERROR(VLOOKUP([1]!NeedsData[[#This Row],[Need Number]],[1]!Database[#Data],K$1,FALSE),"")</f>
        <v/>
      </c>
      <c r="L759" s="48" t="str">
        <f>IFERROR(VLOOKUP([1]!NeedsData[[#This Row],[Need Number]],[1]!Database[#Data],L$1,FALSE),"")</f>
        <v/>
      </c>
    </row>
    <row r="760" spans="1:12" x14ac:dyDescent="0.35">
      <c r="A760" s="3" t="s">
        <v>757</v>
      </c>
      <c r="B760" s="4" t="str">
        <f t="shared" si="12"/>
        <v>JCPL</v>
      </c>
      <c r="C760" s="4" t="s">
        <v>925</v>
      </c>
      <c r="D760" s="17">
        <v>43549</v>
      </c>
      <c r="E760" s="17"/>
      <c r="F760" s="17"/>
      <c r="G760" s="17"/>
      <c r="H760" s="17"/>
      <c r="I760" s="18"/>
      <c r="J760" s="18"/>
      <c r="K760" s="27" t="str">
        <f>IFERROR(VLOOKUP([1]!NeedsData[[#This Row],[Need Number]],[1]!Database[#Data],K$1,FALSE),"")</f>
        <v/>
      </c>
      <c r="L760" s="36" t="str">
        <f>IFERROR(VLOOKUP([1]!NeedsData[[#This Row],[Need Number]],[1]!Database[#Data],L$1,FALSE),"")</f>
        <v/>
      </c>
    </row>
    <row r="761" spans="1:12" ht="130.5" x14ac:dyDescent="0.35">
      <c r="A761" s="3" t="s">
        <v>758</v>
      </c>
      <c r="B761" s="6" t="str">
        <f t="shared" si="12"/>
        <v>BG</v>
      </c>
      <c r="C761" s="6" t="s">
        <v>925</v>
      </c>
      <c r="D761" s="19">
        <v>43872</v>
      </c>
      <c r="E761" s="19">
        <v>43910</v>
      </c>
      <c r="F761" s="19">
        <v>43970</v>
      </c>
      <c r="G761" s="19" t="s">
        <v>1283</v>
      </c>
      <c r="H761" s="19"/>
      <c r="I761" s="19"/>
      <c r="J761" s="19">
        <v>43970</v>
      </c>
      <c r="K761" s="28" t="s">
        <v>1657</v>
      </c>
      <c r="L761" s="59" t="s">
        <v>2174</v>
      </c>
    </row>
    <row r="762" spans="1:12" x14ac:dyDescent="0.35">
      <c r="A762" s="3" t="s">
        <v>759</v>
      </c>
      <c r="B762" s="4" t="str">
        <f t="shared" si="12"/>
        <v>DPL</v>
      </c>
      <c r="C762" s="4" t="s">
        <v>925</v>
      </c>
      <c r="D762" s="17">
        <v>43644</v>
      </c>
      <c r="E762" s="17">
        <v>43910</v>
      </c>
      <c r="F762" s="17">
        <v>44139</v>
      </c>
      <c r="G762" s="17" t="s">
        <v>1284</v>
      </c>
      <c r="H762" s="17"/>
      <c r="I762" s="17"/>
      <c r="J762" s="17">
        <v>44139</v>
      </c>
      <c r="K762" s="27" t="str">
        <f>IFERROR(VLOOKUP([1]!NeedsData[[#This Row],[Need Number]],[1]!Database[#Data],K$1,FALSE),"")</f>
        <v/>
      </c>
      <c r="L762" s="36" t="str">
        <f>IFERROR(VLOOKUP([1]!NeedsData[[#This Row],[Need Number]],[1]!Database[#Data],L$1,FALSE),"")</f>
        <v/>
      </c>
    </row>
    <row r="763" spans="1:12" x14ac:dyDescent="0.35">
      <c r="A763" s="3" t="s">
        <v>760</v>
      </c>
      <c r="B763" s="6" t="str">
        <f t="shared" si="12"/>
        <v>DPL</v>
      </c>
      <c r="C763" s="6" t="s">
        <v>925</v>
      </c>
      <c r="D763" s="19">
        <v>43759</v>
      </c>
      <c r="E763" s="19">
        <v>43910</v>
      </c>
      <c r="F763" s="19">
        <v>44139</v>
      </c>
      <c r="G763" s="19" t="s">
        <v>1284</v>
      </c>
      <c r="H763" s="19"/>
      <c r="I763" s="19"/>
      <c r="J763" s="19">
        <v>44139</v>
      </c>
      <c r="K763" s="28" t="str">
        <f>IFERROR(VLOOKUP([1]!NeedsData[[#This Row],[Need Number]],[1]!Database[#Data],K$1,FALSE),"")</f>
        <v/>
      </c>
      <c r="L763" s="48" t="str">
        <f>IFERROR(VLOOKUP([1]!NeedsData[[#This Row],[Need Number]],[1]!Database[#Data],L$1,FALSE),"")</f>
        <v/>
      </c>
    </row>
    <row r="764" spans="1:12" ht="174" x14ac:dyDescent="0.35">
      <c r="A764" s="3" t="s">
        <v>761</v>
      </c>
      <c r="B764" s="4" t="str">
        <f t="shared" si="12"/>
        <v>BG</v>
      </c>
      <c r="C764" s="4" t="s">
        <v>925</v>
      </c>
      <c r="D764" s="17">
        <v>43935</v>
      </c>
      <c r="E764" s="17">
        <v>43984</v>
      </c>
      <c r="F764" s="17">
        <v>44096</v>
      </c>
      <c r="G764" s="17" t="s">
        <v>1285</v>
      </c>
      <c r="H764" s="17"/>
      <c r="I764" s="18"/>
      <c r="J764" s="18"/>
      <c r="K764" s="27" t="s">
        <v>1658</v>
      </c>
      <c r="L764" s="45" t="s">
        <v>2175</v>
      </c>
    </row>
    <row r="765" spans="1:12" ht="58" x14ac:dyDescent="0.35">
      <c r="A765" s="3" t="s">
        <v>762</v>
      </c>
      <c r="B765" s="6" t="str">
        <f t="shared" si="12"/>
        <v>PE</v>
      </c>
      <c r="C765" s="6" t="s">
        <v>925</v>
      </c>
      <c r="D765" s="19">
        <v>43900</v>
      </c>
      <c r="E765" s="19">
        <v>43984</v>
      </c>
      <c r="F765" s="19">
        <v>44084</v>
      </c>
      <c r="G765" s="19" t="s">
        <v>1286</v>
      </c>
      <c r="H765" s="19"/>
      <c r="I765" s="19"/>
      <c r="J765" s="19">
        <v>44084</v>
      </c>
      <c r="K765" s="28" t="s">
        <v>1659</v>
      </c>
      <c r="L765" s="59" t="s">
        <v>2176</v>
      </c>
    </row>
    <row r="766" spans="1:12" ht="72.5" x14ac:dyDescent="0.35">
      <c r="A766" s="3" t="s">
        <v>763</v>
      </c>
      <c r="B766" s="4" t="str">
        <f t="shared" ref="B766:B767" si="13">IF(A766&lt;&gt;"",LEFT(A766,SEARCH("-",A766)-1),"")</f>
        <v>PN</v>
      </c>
      <c r="C766" s="4" t="s">
        <v>925</v>
      </c>
      <c r="D766" s="17">
        <v>43935</v>
      </c>
      <c r="E766" s="17">
        <v>43984</v>
      </c>
      <c r="F766" s="17">
        <v>44096</v>
      </c>
      <c r="G766" s="17" t="s">
        <v>1287</v>
      </c>
      <c r="H766" s="17"/>
      <c r="I766" s="18"/>
      <c r="J766" s="18">
        <v>44096</v>
      </c>
      <c r="K766" s="27" t="s">
        <v>1660</v>
      </c>
      <c r="L766" s="45" t="s">
        <v>2177</v>
      </c>
    </row>
    <row r="767" spans="1:12" ht="145" x14ac:dyDescent="0.35">
      <c r="A767" s="3" t="s">
        <v>764</v>
      </c>
      <c r="B767" s="6" t="str">
        <f t="shared" si="13"/>
        <v>PSEG</v>
      </c>
      <c r="C767" s="6" t="s">
        <v>925</v>
      </c>
      <c r="D767" s="19">
        <v>43935</v>
      </c>
      <c r="E767" s="19">
        <v>43984</v>
      </c>
      <c r="F767" s="19">
        <v>44074</v>
      </c>
      <c r="G767" s="19" t="s">
        <v>1288</v>
      </c>
      <c r="H767" s="19"/>
      <c r="I767" s="20"/>
      <c r="J767" s="20">
        <v>44074</v>
      </c>
      <c r="K767" s="28" t="s">
        <v>1661</v>
      </c>
      <c r="L767" s="46" t="s">
        <v>2178</v>
      </c>
    </row>
    <row r="768" spans="1:12" ht="130.5" x14ac:dyDescent="0.35">
      <c r="A768" s="3" t="s">
        <v>765</v>
      </c>
      <c r="B768" s="4" t="s">
        <v>766</v>
      </c>
      <c r="C768" s="4" t="s">
        <v>925</v>
      </c>
      <c r="D768" s="17">
        <v>43910</v>
      </c>
      <c r="E768" s="17">
        <v>44019</v>
      </c>
      <c r="F768" s="17">
        <v>44120</v>
      </c>
      <c r="G768" s="17" t="s">
        <v>1289</v>
      </c>
      <c r="H768" s="17"/>
      <c r="I768" s="18"/>
      <c r="J768" s="18">
        <v>44130</v>
      </c>
      <c r="K768" s="27" t="str">
        <f>IFERROR(VLOOKUP([1]!NeedsData[[#This Row],[Need Number]],[1]!Database[#Data],K$1,FALSE),"")</f>
        <v/>
      </c>
      <c r="L768" s="58" t="s">
        <v>2179</v>
      </c>
    </row>
    <row r="769" spans="1:12" x14ac:dyDescent="0.35">
      <c r="A769" s="3" t="s">
        <v>767</v>
      </c>
      <c r="B769" s="6" t="str">
        <f t="shared" ref="B769:B804" si="14">IF(A769&lt;&gt;"",LEFT(A769,SEARCH("-",A769)-1),"")</f>
        <v>ME</v>
      </c>
      <c r="C769" s="6" t="s">
        <v>925</v>
      </c>
      <c r="D769" s="19" t="s">
        <v>938</v>
      </c>
      <c r="E769" s="19"/>
      <c r="F769" s="19"/>
      <c r="G769" s="19"/>
      <c r="H769" s="19"/>
      <c r="I769" s="20"/>
      <c r="J769" s="20"/>
      <c r="K769" s="28" t="str">
        <f>IFERROR(VLOOKUP([1]!NeedsData[[#This Row],[Need Number]],[1]!Database[#Data],K$1,FALSE),"")</f>
        <v/>
      </c>
      <c r="L769" s="48" t="str">
        <f>IFERROR(VLOOKUP([1]!NeedsData[[#This Row],[Need Number]],[1]!Database[#Data],L$1,FALSE),"")</f>
        <v/>
      </c>
    </row>
    <row r="770" spans="1:12" x14ac:dyDescent="0.35">
      <c r="A770" s="3" t="s">
        <v>768</v>
      </c>
      <c r="B770" s="4" t="str">
        <f t="shared" si="14"/>
        <v>ME</v>
      </c>
      <c r="C770" s="4" t="s">
        <v>925</v>
      </c>
      <c r="D770" s="17">
        <v>43518</v>
      </c>
      <c r="E770" s="17"/>
      <c r="F770" s="17"/>
      <c r="G770" s="17"/>
      <c r="H770" s="17"/>
      <c r="I770" s="18"/>
      <c r="J770" s="18"/>
      <c r="K770" s="27" t="str">
        <f>IFERROR(VLOOKUP([1]!NeedsData[[#This Row],[Need Number]],[1]!Database[#Data],K$1,FALSE),"")</f>
        <v/>
      </c>
      <c r="L770" s="36" t="str">
        <f>IFERROR(VLOOKUP([1]!NeedsData[[#This Row],[Need Number]],[1]!Database[#Data],L$1,FALSE),"")</f>
        <v/>
      </c>
    </row>
    <row r="771" spans="1:12" x14ac:dyDescent="0.35">
      <c r="A771" s="3" t="s">
        <v>769</v>
      </c>
      <c r="B771" s="6" t="str">
        <f t="shared" si="14"/>
        <v>ME</v>
      </c>
      <c r="C771" s="6" t="s">
        <v>925</v>
      </c>
      <c r="D771" s="19">
        <v>43657</v>
      </c>
      <c r="E771" s="19"/>
      <c r="F771" s="19"/>
      <c r="G771" s="19"/>
      <c r="H771" s="19"/>
      <c r="I771" s="20"/>
      <c r="J771" s="20"/>
      <c r="K771" s="28" t="str">
        <f>IFERROR(VLOOKUP([1]!NeedsData[[#This Row],[Need Number]],[1]!Database[#Data],K$1,FALSE),"")</f>
        <v/>
      </c>
      <c r="L771" s="48" t="str">
        <f>IFERROR(VLOOKUP([1]!NeedsData[[#This Row],[Need Number]],[1]!Database[#Data],L$1,FALSE),"")</f>
        <v/>
      </c>
    </row>
    <row r="772" spans="1:12" x14ac:dyDescent="0.35">
      <c r="A772" s="3" t="s">
        <v>770</v>
      </c>
      <c r="B772" s="4" t="str">
        <f t="shared" si="14"/>
        <v>ME</v>
      </c>
      <c r="C772" s="4" t="s">
        <v>925</v>
      </c>
      <c r="D772" s="17">
        <v>43616</v>
      </c>
      <c r="E772" s="17"/>
      <c r="F772" s="17"/>
      <c r="G772" s="17"/>
      <c r="H772" s="17"/>
      <c r="I772" s="18"/>
      <c r="J772" s="18"/>
      <c r="K772" s="27" t="str">
        <f>IFERROR(VLOOKUP([1]!NeedsData[[#This Row],[Need Number]],[1]!Database[#Data],K$1,FALSE),"")</f>
        <v/>
      </c>
      <c r="L772" s="36" t="str">
        <f>IFERROR(VLOOKUP([1]!NeedsData[[#This Row],[Need Number]],[1]!Database[#Data],L$1,FALSE),"")</f>
        <v/>
      </c>
    </row>
    <row r="773" spans="1:12" x14ac:dyDescent="0.35">
      <c r="A773" s="3" t="s">
        <v>771</v>
      </c>
      <c r="B773" s="6" t="str">
        <f t="shared" si="14"/>
        <v>ME</v>
      </c>
      <c r="C773" s="6" t="s">
        <v>925</v>
      </c>
      <c r="D773" s="19">
        <v>43616</v>
      </c>
      <c r="E773" s="19"/>
      <c r="F773" s="19"/>
      <c r="G773" s="19"/>
      <c r="H773" s="19"/>
      <c r="I773" s="20"/>
      <c r="J773" s="20"/>
      <c r="K773" s="28" t="str">
        <f>IFERROR(VLOOKUP([1]!NeedsData[[#This Row],[Need Number]],[1]!Database[#Data],K$1,FALSE),"")</f>
        <v/>
      </c>
      <c r="L773" s="48" t="str">
        <f>IFERROR(VLOOKUP([1]!NeedsData[[#This Row],[Need Number]],[1]!Database[#Data],L$1,FALSE),"")</f>
        <v/>
      </c>
    </row>
    <row r="774" spans="1:12" x14ac:dyDescent="0.35">
      <c r="A774" s="3" t="s">
        <v>772</v>
      </c>
      <c r="B774" s="4" t="str">
        <f t="shared" si="14"/>
        <v>ME</v>
      </c>
      <c r="C774" s="4" t="s">
        <v>925</v>
      </c>
      <c r="D774" s="17">
        <v>43616</v>
      </c>
      <c r="E774" s="17"/>
      <c r="F774" s="17"/>
      <c r="G774" s="17"/>
      <c r="H774" s="17"/>
      <c r="I774" s="18"/>
      <c r="J774" s="18"/>
      <c r="K774" s="27" t="str">
        <f>IFERROR(VLOOKUP([1]!NeedsData[[#This Row],[Need Number]],[1]!Database[#Data],K$1,FALSE),"")</f>
        <v/>
      </c>
      <c r="L774" s="36" t="str">
        <f>IFERROR(VLOOKUP([1]!NeedsData[[#This Row],[Need Number]],[1]!Database[#Data],L$1,FALSE),"")</f>
        <v/>
      </c>
    </row>
    <row r="775" spans="1:12" x14ac:dyDescent="0.35">
      <c r="A775" s="3" t="s">
        <v>773</v>
      </c>
      <c r="B775" s="6" t="str">
        <f t="shared" si="14"/>
        <v>ME</v>
      </c>
      <c r="C775" s="6" t="s">
        <v>925</v>
      </c>
      <c r="D775" s="19" t="s">
        <v>938</v>
      </c>
      <c r="E775" s="19"/>
      <c r="F775" s="19"/>
      <c r="G775" s="19"/>
      <c r="H775" s="19"/>
      <c r="I775" s="20"/>
      <c r="J775" s="20"/>
      <c r="K775" s="28" t="str">
        <f>IFERROR(VLOOKUP([1]!NeedsData[[#This Row],[Need Number]],[1]!Database[#Data],K$1,FALSE),"")</f>
        <v/>
      </c>
      <c r="L775" s="48" t="str">
        <f>IFERROR(VLOOKUP([1]!NeedsData[[#This Row],[Need Number]],[1]!Database[#Data],L$1,FALSE),"")</f>
        <v/>
      </c>
    </row>
    <row r="776" spans="1:12" x14ac:dyDescent="0.35">
      <c r="A776" s="3" t="s">
        <v>774</v>
      </c>
      <c r="B776" s="4" t="str">
        <f t="shared" si="14"/>
        <v>ME</v>
      </c>
      <c r="C776" s="4" t="s">
        <v>925</v>
      </c>
      <c r="D776" s="17" t="s">
        <v>938</v>
      </c>
      <c r="E776" s="17"/>
      <c r="F776" s="17"/>
      <c r="G776" s="17"/>
      <c r="H776" s="17"/>
      <c r="I776" s="18"/>
      <c r="J776" s="18"/>
      <c r="K776" s="27" t="str">
        <f>IFERROR(VLOOKUP([1]!NeedsData[[#This Row],[Need Number]],[1]!Database[#Data],K$1,FALSE),"")</f>
        <v/>
      </c>
      <c r="L776" s="36" t="str">
        <f>IFERROR(VLOOKUP([1]!NeedsData[[#This Row],[Need Number]],[1]!Database[#Data],L$1,FALSE),"")</f>
        <v/>
      </c>
    </row>
    <row r="777" spans="1:12" ht="87" x14ac:dyDescent="0.35">
      <c r="A777" s="3" t="s">
        <v>775</v>
      </c>
      <c r="B777" s="6" t="str">
        <f t="shared" si="14"/>
        <v>ME</v>
      </c>
      <c r="C777" s="6" t="s">
        <v>925</v>
      </c>
      <c r="D777" s="19">
        <v>43935</v>
      </c>
      <c r="E777" s="19">
        <v>44019</v>
      </c>
      <c r="F777" s="19">
        <v>44120</v>
      </c>
      <c r="G777" s="19" t="s">
        <v>1290</v>
      </c>
      <c r="H777" s="19"/>
      <c r="I777" s="20"/>
      <c r="J777" s="20">
        <v>44130</v>
      </c>
      <c r="K777" s="28" t="s">
        <v>1662</v>
      </c>
      <c r="L777" s="47" t="s">
        <v>2180</v>
      </c>
    </row>
    <row r="778" spans="1:12" ht="87" x14ac:dyDescent="0.35">
      <c r="A778" s="3" t="s">
        <v>776</v>
      </c>
      <c r="B778" s="4" t="str">
        <f t="shared" si="14"/>
        <v>ME</v>
      </c>
      <c r="C778" s="4" t="s">
        <v>925</v>
      </c>
      <c r="D778" s="17">
        <v>43935</v>
      </c>
      <c r="E778" s="17">
        <v>44019</v>
      </c>
      <c r="F778" s="17">
        <v>44120</v>
      </c>
      <c r="G778" s="17" t="s">
        <v>1291</v>
      </c>
      <c r="H778" s="17"/>
      <c r="I778" s="18"/>
      <c r="J778" s="18">
        <v>44130</v>
      </c>
      <c r="K778" s="27" t="s">
        <v>1663</v>
      </c>
      <c r="L778" s="8" t="s">
        <v>2181</v>
      </c>
    </row>
    <row r="779" spans="1:12" ht="130.5" x14ac:dyDescent="0.35">
      <c r="A779" s="3" t="s">
        <v>777</v>
      </c>
      <c r="B779" s="6" t="str">
        <f t="shared" si="14"/>
        <v>ME</v>
      </c>
      <c r="C779" s="6" t="s">
        <v>925</v>
      </c>
      <c r="D779" s="19">
        <v>43963</v>
      </c>
      <c r="E779" s="19">
        <v>44019</v>
      </c>
      <c r="F779" s="19">
        <v>44120</v>
      </c>
      <c r="G779" s="19" t="s">
        <v>1292</v>
      </c>
      <c r="H779" s="19"/>
      <c r="I779" s="20"/>
      <c r="J779" s="20">
        <v>44130</v>
      </c>
      <c r="K779" s="34" t="s">
        <v>1664</v>
      </c>
      <c r="L779" s="57" t="s">
        <v>2182</v>
      </c>
    </row>
    <row r="780" spans="1:12" ht="116" x14ac:dyDescent="0.35">
      <c r="A780" s="3" t="s">
        <v>778</v>
      </c>
      <c r="B780" s="4" t="str">
        <f t="shared" si="14"/>
        <v>PN</v>
      </c>
      <c r="C780" s="4" t="s">
        <v>925</v>
      </c>
      <c r="D780" s="17">
        <v>43963</v>
      </c>
      <c r="E780" s="17">
        <v>44019</v>
      </c>
      <c r="F780" s="17">
        <v>44120</v>
      </c>
      <c r="G780" s="17" t="s">
        <v>1293</v>
      </c>
      <c r="H780" s="17"/>
      <c r="I780" s="18"/>
      <c r="J780" s="18">
        <v>44130</v>
      </c>
      <c r="K780" s="35" t="s">
        <v>1665</v>
      </c>
      <c r="L780" s="58" t="s">
        <v>2183</v>
      </c>
    </row>
    <row r="781" spans="1:12" x14ac:dyDescent="0.35">
      <c r="A781" s="5" t="s">
        <v>779</v>
      </c>
      <c r="B781" s="6" t="str">
        <f t="shared" si="14"/>
        <v>ME</v>
      </c>
      <c r="C781" s="6" t="s">
        <v>925</v>
      </c>
      <c r="D781" s="19">
        <v>43677</v>
      </c>
      <c r="E781" s="19"/>
      <c r="F781" s="19"/>
      <c r="G781" s="19"/>
      <c r="H781" s="19"/>
      <c r="I781" s="20"/>
      <c r="J781" s="20"/>
      <c r="K781" s="28" t="str">
        <f>IFERROR(VLOOKUP([1]!NeedsData[[#This Row],[Need Number]],[1]!Database[#Data],K$1,FALSE),"")</f>
        <v/>
      </c>
      <c r="L781" s="48" t="str">
        <f>IFERROR(VLOOKUP([1]!NeedsData[[#This Row],[Need Number]],[1]!Database[#Data],L$1,FALSE),"")</f>
        <v/>
      </c>
    </row>
    <row r="782" spans="1:12" x14ac:dyDescent="0.35">
      <c r="A782" s="5" t="s">
        <v>780</v>
      </c>
      <c r="B782" s="4" t="str">
        <f t="shared" si="14"/>
        <v>ME</v>
      </c>
      <c r="C782" s="4" t="s">
        <v>925</v>
      </c>
      <c r="D782" s="17">
        <v>43677</v>
      </c>
      <c r="E782" s="17"/>
      <c r="F782" s="17"/>
      <c r="G782" s="17"/>
      <c r="H782" s="17"/>
      <c r="I782" s="18"/>
      <c r="J782" s="18"/>
      <c r="K782" s="27" t="str">
        <f>IFERROR(VLOOKUP([1]!NeedsData[[#This Row],[Need Number]],[1]!Database[#Data],K$1,FALSE),"")</f>
        <v/>
      </c>
      <c r="L782" s="36" t="str">
        <f>IFERROR(VLOOKUP([1]!NeedsData[[#This Row],[Need Number]],[1]!Database[#Data],L$1,FALSE),"")</f>
        <v/>
      </c>
    </row>
    <row r="783" spans="1:12" ht="130.5" x14ac:dyDescent="0.35">
      <c r="A783" s="3" t="s">
        <v>781</v>
      </c>
      <c r="B783" s="6" t="str">
        <f t="shared" si="14"/>
        <v>PN</v>
      </c>
      <c r="C783" s="6" t="s">
        <v>925</v>
      </c>
      <c r="D783" s="19">
        <v>43963</v>
      </c>
      <c r="E783" s="19">
        <v>44019</v>
      </c>
      <c r="F783" s="19">
        <v>44120</v>
      </c>
      <c r="G783" s="19" t="s">
        <v>1294</v>
      </c>
      <c r="H783" s="19"/>
      <c r="I783" s="20"/>
      <c r="J783" s="20">
        <v>44130</v>
      </c>
      <c r="K783" s="34" t="s">
        <v>1666</v>
      </c>
      <c r="L783" s="57" t="s">
        <v>2184</v>
      </c>
    </row>
    <row r="784" spans="1:12" ht="87" x14ac:dyDescent="0.35">
      <c r="A784" s="3" t="s">
        <v>782</v>
      </c>
      <c r="B784" s="4" t="str">
        <f t="shared" si="14"/>
        <v>PN</v>
      </c>
      <c r="C784" s="4" t="s">
        <v>925</v>
      </c>
      <c r="D784" s="17">
        <v>43963</v>
      </c>
      <c r="E784" s="17">
        <v>44019</v>
      </c>
      <c r="F784" s="17">
        <v>44120</v>
      </c>
      <c r="G784" s="17" t="s">
        <v>1295</v>
      </c>
      <c r="H784" s="17"/>
      <c r="I784" s="18"/>
      <c r="J784" s="18">
        <v>44130</v>
      </c>
      <c r="K784" s="35" t="s">
        <v>1667</v>
      </c>
      <c r="L784" s="58" t="s">
        <v>2185</v>
      </c>
    </row>
    <row r="785" spans="1:12" ht="116" x14ac:dyDescent="0.35">
      <c r="A785" s="3" t="s">
        <v>783</v>
      </c>
      <c r="B785" s="6" t="str">
        <f t="shared" si="14"/>
        <v>PN</v>
      </c>
      <c r="C785" s="6" t="s">
        <v>925</v>
      </c>
      <c r="D785" s="19">
        <v>43963</v>
      </c>
      <c r="E785" s="19">
        <v>44019</v>
      </c>
      <c r="F785" s="19">
        <v>44120</v>
      </c>
      <c r="G785" s="19" t="s">
        <v>1296</v>
      </c>
      <c r="H785" s="19"/>
      <c r="I785" s="20"/>
      <c r="J785" s="20">
        <v>44130</v>
      </c>
      <c r="K785" s="34" t="s">
        <v>1668</v>
      </c>
      <c r="L785" s="57" t="s">
        <v>2186</v>
      </c>
    </row>
    <row r="786" spans="1:12" ht="72.5" x14ac:dyDescent="0.35">
      <c r="A786" s="11" t="s">
        <v>784</v>
      </c>
      <c r="B786" s="4" t="str">
        <f t="shared" si="14"/>
        <v>JCPL</v>
      </c>
      <c r="C786" s="4" t="s">
        <v>925</v>
      </c>
      <c r="D786" s="17">
        <v>43998</v>
      </c>
      <c r="E786" s="17">
        <v>44028</v>
      </c>
      <c r="F786" s="17">
        <v>44120</v>
      </c>
      <c r="G786" s="17" t="s">
        <v>1297</v>
      </c>
      <c r="H786" s="17"/>
      <c r="I786" s="18"/>
      <c r="J786" s="18">
        <v>44130</v>
      </c>
      <c r="K786" s="27" t="str">
        <f>IFERROR(VLOOKUP([1]!NeedsData[[#This Row],[Need Number]],[1]!Database[#Data],K$1,FALSE),"")</f>
        <v/>
      </c>
      <c r="L786" s="45" t="s">
        <v>2187</v>
      </c>
    </row>
    <row r="787" spans="1:12" x14ac:dyDescent="0.35">
      <c r="A787" s="5" t="s">
        <v>785</v>
      </c>
      <c r="B787" s="6" t="str">
        <f t="shared" si="14"/>
        <v>ME</v>
      </c>
      <c r="C787" s="6" t="s">
        <v>925</v>
      </c>
      <c r="D787" s="19">
        <v>43677</v>
      </c>
      <c r="E787" s="19"/>
      <c r="F787" s="19"/>
      <c r="G787" s="19"/>
      <c r="H787" s="19"/>
      <c r="I787" s="20"/>
      <c r="J787" s="20"/>
      <c r="K787" s="28" t="str">
        <f>IFERROR(VLOOKUP([1]!NeedsData[[#This Row],[Need Number]],[1]!Database[#Data],K$1,FALSE),"")</f>
        <v/>
      </c>
      <c r="L787" s="48" t="str">
        <f>IFERROR(VLOOKUP([1]!NeedsData[[#This Row],[Need Number]],[1]!Database[#Data],L$1,FALSE),"")</f>
        <v/>
      </c>
    </row>
    <row r="788" spans="1:12" ht="72.5" x14ac:dyDescent="0.35">
      <c r="A788" s="11" t="s">
        <v>786</v>
      </c>
      <c r="B788" s="4" t="str">
        <f t="shared" si="14"/>
        <v>JCPL</v>
      </c>
      <c r="C788" s="4" t="s">
        <v>925</v>
      </c>
      <c r="D788" s="17">
        <v>43998</v>
      </c>
      <c r="E788" s="17">
        <v>44028</v>
      </c>
      <c r="F788" s="17">
        <v>44120</v>
      </c>
      <c r="G788" s="17" t="s">
        <v>1298</v>
      </c>
      <c r="H788" s="17"/>
      <c r="I788" s="18"/>
      <c r="J788" s="18">
        <v>44130</v>
      </c>
      <c r="K788" s="27" t="str">
        <f>IFERROR(VLOOKUP([1]!NeedsData[[#This Row],[Need Number]],[1]!Database[#Data],K$1,FALSE),"")</f>
        <v/>
      </c>
      <c r="L788" s="45" t="s">
        <v>2188</v>
      </c>
    </row>
    <row r="789" spans="1:12" x14ac:dyDescent="0.35">
      <c r="A789" s="5" t="s">
        <v>787</v>
      </c>
      <c r="B789" s="6" t="str">
        <f t="shared" si="14"/>
        <v>ME</v>
      </c>
      <c r="C789" s="6" t="s">
        <v>925</v>
      </c>
      <c r="D789" s="19" t="s">
        <v>938</v>
      </c>
      <c r="E789" s="19"/>
      <c r="F789" s="19"/>
      <c r="G789" s="19"/>
      <c r="H789" s="19"/>
      <c r="I789" s="20"/>
      <c r="J789" s="20"/>
      <c r="K789" s="28" t="str">
        <f>IFERROR(VLOOKUP([1]!NeedsData[[#This Row],[Need Number]],[1]!Database[#Data],K$1,FALSE),"")</f>
        <v/>
      </c>
      <c r="L789" s="48" t="str">
        <f>IFERROR(VLOOKUP([1]!NeedsData[[#This Row],[Need Number]],[1]!Database[#Data],L$1,FALSE),"")</f>
        <v/>
      </c>
    </row>
    <row r="790" spans="1:12" x14ac:dyDescent="0.35">
      <c r="A790" s="5" t="s">
        <v>788</v>
      </c>
      <c r="B790" s="4" t="str">
        <f t="shared" si="14"/>
        <v>ME</v>
      </c>
      <c r="C790" s="4" t="s">
        <v>925</v>
      </c>
      <c r="D790" s="17">
        <v>43677</v>
      </c>
      <c r="E790" s="17">
        <v>44028</v>
      </c>
      <c r="F790" s="17">
        <v>44120</v>
      </c>
      <c r="G790" s="17" t="s">
        <v>1299</v>
      </c>
      <c r="H790" s="17"/>
      <c r="I790" s="18"/>
      <c r="J790" s="18">
        <v>44130</v>
      </c>
      <c r="K790" s="27" t="str">
        <f>IFERROR(VLOOKUP([1]!NeedsData[[#This Row],[Need Number]],[1]!Database[#Data],K$1,FALSE),"")</f>
        <v/>
      </c>
      <c r="L790" s="36" t="str">
        <f>IFERROR(VLOOKUP([1]!NeedsData[[#This Row],[Need Number]],[1]!Database[#Data],L$1,FALSE),"")</f>
        <v/>
      </c>
    </row>
    <row r="791" spans="1:12" x14ac:dyDescent="0.35">
      <c r="A791" s="3" t="s">
        <v>789</v>
      </c>
      <c r="B791" s="6" t="str">
        <f t="shared" si="14"/>
        <v>ME</v>
      </c>
      <c r="C791" s="6" t="s">
        <v>925</v>
      </c>
      <c r="D791" s="19">
        <v>43644</v>
      </c>
      <c r="E791" s="19"/>
      <c r="F791" s="19"/>
      <c r="G791" s="19"/>
      <c r="H791" s="19"/>
      <c r="I791" s="20"/>
      <c r="J791" s="20"/>
      <c r="K791" s="28" t="str">
        <f>IFERROR(VLOOKUP([1]!NeedsData[[#This Row],[Need Number]],[1]!Database[#Data],K$1,FALSE),"")</f>
        <v/>
      </c>
      <c r="L791" s="48" t="str">
        <f>IFERROR(VLOOKUP([1]!NeedsData[[#This Row],[Need Number]],[1]!Database[#Data],L$1,FALSE),"")</f>
        <v/>
      </c>
    </row>
    <row r="792" spans="1:12" x14ac:dyDescent="0.35">
      <c r="A792" s="5" t="s">
        <v>790</v>
      </c>
      <c r="B792" s="4" t="str">
        <f t="shared" si="14"/>
        <v>ME</v>
      </c>
      <c r="C792" s="4" t="s">
        <v>925</v>
      </c>
      <c r="D792" s="17">
        <v>43677</v>
      </c>
      <c r="E792" s="17">
        <v>44028</v>
      </c>
      <c r="F792" s="17">
        <v>44120</v>
      </c>
      <c r="G792" s="17" t="s">
        <v>1300</v>
      </c>
      <c r="H792" s="17"/>
      <c r="I792" s="18"/>
      <c r="J792" s="18">
        <v>44130</v>
      </c>
      <c r="K792" s="27" t="str">
        <f>IFERROR(VLOOKUP([1]!NeedsData[[#This Row],[Need Number]],[1]!Database[#Data],K$1,FALSE),"")</f>
        <v/>
      </c>
      <c r="L792" s="36" t="str">
        <f>IFERROR(VLOOKUP([1]!NeedsData[[#This Row],[Need Number]],[1]!Database[#Data],L$1,FALSE),"")</f>
        <v/>
      </c>
    </row>
    <row r="793" spans="1:12" ht="203" x14ac:dyDescent="0.35">
      <c r="A793" s="3" t="s">
        <v>791</v>
      </c>
      <c r="B793" s="6" t="str">
        <f t="shared" si="14"/>
        <v>PN</v>
      </c>
      <c r="C793" s="6" t="s">
        <v>925</v>
      </c>
      <c r="D793" s="19">
        <v>43972</v>
      </c>
      <c r="E793" s="19">
        <v>44028</v>
      </c>
      <c r="F793" s="19">
        <v>44120</v>
      </c>
      <c r="G793" s="19" t="s">
        <v>1301</v>
      </c>
      <c r="H793" s="19"/>
      <c r="I793" s="20"/>
      <c r="J793" s="20">
        <v>44130</v>
      </c>
      <c r="K793" s="40" t="s">
        <v>1669</v>
      </c>
      <c r="L793" s="47" t="s">
        <v>2189</v>
      </c>
    </row>
    <row r="794" spans="1:12" ht="203" x14ac:dyDescent="0.35">
      <c r="A794" s="3" t="s">
        <v>792</v>
      </c>
      <c r="B794" s="4" t="str">
        <f t="shared" si="14"/>
        <v>PN</v>
      </c>
      <c r="C794" s="4" t="s">
        <v>925</v>
      </c>
      <c r="D794" s="17">
        <v>43972</v>
      </c>
      <c r="E794" s="17">
        <v>44028</v>
      </c>
      <c r="F794" s="17">
        <v>44120</v>
      </c>
      <c r="G794" s="17" t="s">
        <v>1302</v>
      </c>
      <c r="H794" s="17"/>
      <c r="I794" s="18"/>
      <c r="J794" s="18">
        <v>44130</v>
      </c>
      <c r="K794" s="41" t="s">
        <v>1670</v>
      </c>
      <c r="L794" s="8" t="s">
        <v>2189</v>
      </c>
    </row>
    <row r="795" spans="1:12" ht="203" x14ac:dyDescent="0.35">
      <c r="A795" s="3" t="s">
        <v>793</v>
      </c>
      <c r="B795" s="6" t="str">
        <f t="shared" si="14"/>
        <v>PN</v>
      </c>
      <c r="C795" s="6" t="s">
        <v>925</v>
      </c>
      <c r="D795" s="19">
        <v>43972</v>
      </c>
      <c r="E795" s="19">
        <v>44028</v>
      </c>
      <c r="F795" s="19">
        <v>44120</v>
      </c>
      <c r="G795" s="19" t="s">
        <v>1303</v>
      </c>
      <c r="H795" s="19"/>
      <c r="I795" s="20"/>
      <c r="J795" s="20">
        <v>44130</v>
      </c>
      <c r="K795" s="40" t="s">
        <v>1671</v>
      </c>
      <c r="L795" s="47" t="s">
        <v>2189</v>
      </c>
    </row>
    <row r="796" spans="1:12" ht="101.5" x14ac:dyDescent="0.35">
      <c r="A796" s="11" t="s">
        <v>794</v>
      </c>
      <c r="B796" s="4" t="str">
        <f t="shared" si="14"/>
        <v>JCPL</v>
      </c>
      <c r="C796" s="4" t="s">
        <v>925</v>
      </c>
      <c r="D796" s="17">
        <v>44019</v>
      </c>
      <c r="E796" s="17">
        <v>44047</v>
      </c>
      <c r="F796" s="17">
        <v>44120</v>
      </c>
      <c r="G796" s="17" t="s">
        <v>1304</v>
      </c>
      <c r="H796" s="17"/>
      <c r="I796" s="18"/>
      <c r="J796" s="18">
        <v>44130</v>
      </c>
      <c r="K796" s="27" t="str">
        <f>IFERROR(VLOOKUP([1]!NeedsData[[#This Row],[Need Number]],[1]!Database[#Data],K$1,FALSE),"")</f>
        <v/>
      </c>
      <c r="L796" s="8" t="s">
        <v>2190</v>
      </c>
    </row>
    <row r="797" spans="1:12" ht="174" x14ac:dyDescent="0.35">
      <c r="A797" s="3" t="s">
        <v>795</v>
      </c>
      <c r="B797" s="6" t="str">
        <f t="shared" si="14"/>
        <v>PSEG</v>
      </c>
      <c r="C797" s="6" t="s">
        <v>925</v>
      </c>
      <c r="D797" s="19">
        <v>44019</v>
      </c>
      <c r="E797" s="19">
        <v>44047</v>
      </c>
      <c r="F797" s="19">
        <v>44116</v>
      </c>
      <c r="G797" s="19" t="s">
        <v>1305</v>
      </c>
      <c r="H797" s="19"/>
      <c r="I797" s="19"/>
      <c r="J797" s="19">
        <v>44116</v>
      </c>
      <c r="K797" s="42" t="s">
        <v>1672</v>
      </c>
      <c r="L797" s="57" t="s">
        <v>2191</v>
      </c>
    </row>
    <row r="798" spans="1:12" ht="203" x14ac:dyDescent="0.35">
      <c r="A798" s="11" t="s">
        <v>796</v>
      </c>
      <c r="B798" s="4" t="str">
        <f t="shared" si="14"/>
        <v>PSEG</v>
      </c>
      <c r="C798" s="4" t="s">
        <v>925</v>
      </c>
      <c r="D798" s="17">
        <v>43972</v>
      </c>
      <c r="E798" s="17">
        <v>44056</v>
      </c>
      <c r="F798" s="17">
        <v>44116</v>
      </c>
      <c r="G798" s="17" t="s">
        <v>1306</v>
      </c>
      <c r="H798" s="17"/>
      <c r="I798" s="17"/>
      <c r="J798" s="17">
        <v>44116</v>
      </c>
      <c r="K798" s="27" t="str">
        <f>IFERROR(VLOOKUP([1]!NeedsData[[#This Row],[Need Number]],[1]!Database[#Data],K$1,FALSE),"")</f>
        <v/>
      </c>
      <c r="L798" s="8" t="s">
        <v>2192</v>
      </c>
    </row>
    <row r="799" spans="1:12" ht="159.5" x14ac:dyDescent="0.35">
      <c r="A799" s="11" t="s">
        <v>797</v>
      </c>
      <c r="B799" s="6" t="str">
        <f t="shared" si="14"/>
        <v>PSEG</v>
      </c>
      <c r="C799" s="6" t="s">
        <v>925</v>
      </c>
      <c r="D799" s="19">
        <v>44028</v>
      </c>
      <c r="E799" s="19">
        <v>44056</v>
      </c>
      <c r="F799" s="19">
        <v>44116</v>
      </c>
      <c r="G799" s="19" t="s">
        <v>1307</v>
      </c>
      <c r="H799" s="19"/>
      <c r="I799" s="19"/>
      <c r="J799" s="19">
        <v>44116</v>
      </c>
      <c r="K799" s="28" t="str">
        <f>IFERROR(VLOOKUP([1]!NeedsData[[#This Row],[Need Number]],[1]!Database[#Data],K$1,FALSE),"")</f>
        <v/>
      </c>
      <c r="L799" s="47" t="s">
        <v>2193</v>
      </c>
    </row>
    <row r="800" spans="1:12" ht="261" x14ac:dyDescent="0.35">
      <c r="A800" s="11" t="s">
        <v>798</v>
      </c>
      <c r="B800" s="4" t="str">
        <f t="shared" si="14"/>
        <v>DPL</v>
      </c>
      <c r="C800" s="4" t="s">
        <v>925</v>
      </c>
      <c r="D800" s="17">
        <v>44047</v>
      </c>
      <c r="E800" s="17">
        <v>44075</v>
      </c>
      <c r="F800" s="17">
        <v>44139</v>
      </c>
      <c r="G800" s="17" t="s">
        <v>1308</v>
      </c>
      <c r="H800" s="17"/>
      <c r="I800" s="18"/>
      <c r="J800" s="18">
        <v>44139</v>
      </c>
      <c r="K800" s="27" t="str">
        <f>IFERROR(VLOOKUP([1]!NeedsData[[#This Row],[Need Number]],[1]!Database[#Data],K$1,FALSE),"")</f>
        <v/>
      </c>
      <c r="L800" s="8" t="s">
        <v>2194</v>
      </c>
    </row>
    <row r="801" spans="1:12" ht="232" x14ac:dyDescent="0.35">
      <c r="A801" s="11" t="s">
        <v>799</v>
      </c>
      <c r="B801" s="6" t="str">
        <f t="shared" si="14"/>
        <v>PEP</v>
      </c>
      <c r="C801" s="6" t="s">
        <v>925</v>
      </c>
      <c r="D801" s="19">
        <v>44047</v>
      </c>
      <c r="E801" s="19">
        <v>44075</v>
      </c>
      <c r="F801" s="19">
        <v>44172</v>
      </c>
      <c r="G801" s="19" t="s">
        <v>1309</v>
      </c>
      <c r="H801" s="19"/>
      <c r="I801" s="20"/>
      <c r="J801" s="20">
        <v>44172</v>
      </c>
      <c r="K801" s="28" t="str">
        <f>IFERROR(VLOOKUP([1]!NeedsData[[#This Row],[Need Number]],[1]!Database[#Data],K$1,FALSE),"")</f>
        <v/>
      </c>
      <c r="L801" s="47" t="s">
        <v>2195</v>
      </c>
    </row>
    <row r="802" spans="1:12" ht="58" x14ac:dyDescent="0.35">
      <c r="A802" s="3" t="s">
        <v>800</v>
      </c>
      <c r="B802" s="4" t="str">
        <f t="shared" si="14"/>
        <v>ME</v>
      </c>
      <c r="C802" s="4" t="s">
        <v>925</v>
      </c>
      <c r="D802" s="17">
        <v>44336</v>
      </c>
      <c r="E802" s="17"/>
      <c r="F802" s="17"/>
      <c r="G802" s="17"/>
      <c r="H802" s="17"/>
      <c r="I802" s="18"/>
      <c r="J802" s="18"/>
      <c r="K802" s="27" t="str">
        <f>IFERROR(VLOOKUP([1]!NeedsData[[#This Row],[Need Number]],[1]!Database[#Data],K$1,FALSE),"")</f>
        <v/>
      </c>
      <c r="L802" s="8" t="s">
        <v>2196</v>
      </c>
    </row>
    <row r="803" spans="1:12" ht="188.5" x14ac:dyDescent="0.35">
      <c r="A803" s="11" t="s">
        <v>801</v>
      </c>
      <c r="B803" s="6" t="str">
        <f t="shared" si="14"/>
        <v>PSEG</v>
      </c>
      <c r="C803" s="6" t="s">
        <v>925</v>
      </c>
      <c r="D803" s="19">
        <v>44047</v>
      </c>
      <c r="E803" s="19">
        <v>44075</v>
      </c>
      <c r="F803" s="19">
        <v>44133</v>
      </c>
      <c r="G803" s="19" t="s">
        <v>1310</v>
      </c>
      <c r="H803" s="19"/>
      <c r="I803" s="19"/>
      <c r="J803" s="19">
        <v>44133</v>
      </c>
      <c r="K803" s="28" t="str">
        <f>IFERROR(VLOOKUP([1]!NeedsData[[#This Row],[Need Number]],[1]!Database[#Data],K$1,FALSE),"")</f>
        <v/>
      </c>
      <c r="L803" s="47" t="s">
        <v>2197</v>
      </c>
    </row>
    <row r="804" spans="1:12" ht="377" x14ac:dyDescent="0.35">
      <c r="A804" s="3" t="s">
        <v>802</v>
      </c>
      <c r="B804" s="4" t="str">
        <f t="shared" si="14"/>
        <v>NEET</v>
      </c>
      <c r="C804" s="4" t="s">
        <v>929</v>
      </c>
      <c r="D804" s="17" t="s">
        <v>1311</v>
      </c>
      <c r="E804" s="17">
        <v>44327</v>
      </c>
      <c r="F804" s="17">
        <v>44349</v>
      </c>
      <c r="G804" s="17" t="s">
        <v>1312</v>
      </c>
      <c r="H804" s="17"/>
      <c r="I804" s="18"/>
      <c r="J804" s="18">
        <v>44348</v>
      </c>
      <c r="K804" s="27" t="s">
        <v>1673</v>
      </c>
      <c r="L804" s="8" t="s">
        <v>2198</v>
      </c>
    </row>
    <row r="805" spans="1:12" ht="275.5" x14ac:dyDescent="0.35">
      <c r="A805" s="3" t="s">
        <v>803</v>
      </c>
      <c r="B805" s="6" t="s">
        <v>572</v>
      </c>
      <c r="C805" s="6" t="s">
        <v>929</v>
      </c>
      <c r="D805" s="19">
        <v>44393</v>
      </c>
      <c r="E805" s="19">
        <v>44484</v>
      </c>
      <c r="F805" s="19"/>
      <c r="G805" s="19"/>
      <c r="H805" s="19"/>
      <c r="I805" s="20"/>
      <c r="J805" s="20"/>
      <c r="K805" s="28" t="s">
        <v>1674</v>
      </c>
      <c r="L805" s="47" t="s">
        <v>2199</v>
      </c>
    </row>
    <row r="806" spans="1:12" ht="72.5" x14ac:dyDescent="0.35">
      <c r="A806" s="11" t="s">
        <v>804</v>
      </c>
      <c r="B806" s="4" t="str">
        <f t="shared" ref="B806:B869" si="15">IF(A806&lt;&gt;"",LEFT(A806,SEARCH("-",A806)-1),"")</f>
        <v>JCPL</v>
      </c>
      <c r="C806" s="4" t="s">
        <v>925</v>
      </c>
      <c r="D806" s="17">
        <v>44056</v>
      </c>
      <c r="E806" s="17">
        <v>44084</v>
      </c>
      <c r="F806" s="17"/>
      <c r="G806" s="17"/>
      <c r="H806" s="17"/>
      <c r="I806" s="18"/>
      <c r="J806" s="18"/>
      <c r="K806" s="27" t="str">
        <f>IFERROR(VLOOKUP([1]!NeedsData[[#This Row],[Need Number]],[1]!Database[#Data],K$1,FALSE),"")</f>
        <v/>
      </c>
      <c r="L806" s="45" t="s">
        <v>2200</v>
      </c>
    </row>
    <row r="807" spans="1:12" x14ac:dyDescent="0.35">
      <c r="A807" s="3" t="s">
        <v>805</v>
      </c>
      <c r="B807" s="6" t="str">
        <f t="shared" si="15"/>
        <v>PE</v>
      </c>
      <c r="C807" s="6" t="s">
        <v>925</v>
      </c>
      <c r="D807" s="19">
        <v>43677</v>
      </c>
      <c r="E807" s="19"/>
      <c r="F807" s="19"/>
      <c r="G807" s="19"/>
      <c r="H807" s="19"/>
      <c r="I807" s="20"/>
      <c r="J807" s="20"/>
      <c r="K807" s="28" t="str">
        <f>IFERROR(VLOOKUP([1]!NeedsData[[#This Row],[Need Number]],[1]!Database[#Data],K$1,FALSE),"")</f>
        <v/>
      </c>
      <c r="L807" s="48" t="str">
        <f>IFERROR(VLOOKUP([1]!NeedsData[[#This Row],[Need Number]],[1]!Database[#Data],L$1,FALSE),"")</f>
        <v/>
      </c>
    </row>
    <row r="808" spans="1:12" ht="87" x14ac:dyDescent="0.35">
      <c r="A808" s="3" t="s">
        <v>806</v>
      </c>
      <c r="B808" s="4" t="str">
        <f t="shared" si="15"/>
        <v>PE</v>
      </c>
      <c r="C808" s="4" t="s">
        <v>925</v>
      </c>
      <c r="D808" s="17">
        <v>43900</v>
      </c>
      <c r="E808" s="17"/>
      <c r="F808" s="17"/>
      <c r="G808" s="17"/>
      <c r="H808" s="17"/>
      <c r="I808" s="18"/>
      <c r="J808" s="18"/>
      <c r="K808" s="27" t="s">
        <v>1675</v>
      </c>
      <c r="L808" s="58" t="s">
        <v>2201</v>
      </c>
    </row>
    <row r="809" spans="1:12" ht="87" x14ac:dyDescent="0.35">
      <c r="A809" s="3" t="s">
        <v>807</v>
      </c>
      <c r="B809" s="6" t="str">
        <f t="shared" si="15"/>
        <v>PE</v>
      </c>
      <c r="C809" s="6" t="s">
        <v>925</v>
      </c>
      <c r="D809" s="19">
        <v>43900</v>
      </c>
      <c r="E809" s="19"/>
      <c r="F809" s="19"/>
      <c r="G809" s="19"/>
      <c r="H809" s="19"/>
      <c r="I809" s="20"/>
      <c r="J809" s="20"/>
      <c r="K809" s="28" t="s">
        <v>1676</v>
      </c>
      <c r="L809" s="57" t="s">
        <v>2202</v>
      </c>
    </row>
    <row r="810" spans="1:12" ht="72.5" x14ac:dyDescent="0.35">
      <c r="A810" s="11" t="s">
        <v>808</v>
      </c>
      <c r="B810" s="4" t="str">
        <f t="shared" si="15"/>
        <v>JCPL</v>
      </c>
      <c r="C810" s="4" t="s">
        <v>925</v>
      </c>
      <c r="D810" s="17">
        <v>44056</v>
      </c>
      <c r="E810" s="17">
        <v>44084</v>
      </c>
      <c r="F810" s="17"/>
      <c r="G810" s="17"/>
      <c r="H810" s="17"/>
      <c r="I810" s="18"/>
      <c r="J810" s="18"/>
      <c r="K810" s="27" t="str">
        <f>IFERROR(VLOOKUP([1]!NeedsData[[#This Row],[Need Number]],[1]!Database[#Data],K$1,FALSE),"")</f>
        <v/>
      </c>
      <c r="L810" s="45" t="s">
        <v>2203</v>
      </c>
    </row>
    <row r="811" spans="1:12" ht="87" x14ac:dyDescent="0.35">
      <c r="A811" s="11" t="s">
        <v>809</v>
      </c>
      <c r="B811" s="6" t="str">
        <f t="shared" si="15"/>
        <v>JCPL</v>
      </c>
      <c r="C811" s="6" t="s">
        <v>925</v>
      </c>
      <c r="D811" s="19">
        <v>44056</v>
      </c>
      <c r="E811" s="19">
        <v>44084</v>
      </c>
      <c r="F811" s="19"/>
      <c r="G811" s="19"/>
      <c r="H811" s="19"/>
      <c r="I811" s="20"/>
      <c r="J811" s="20"/>
      <c r="K811" s="28" t="str">
        <f>IFERROR(VLOOKUP([1]!NeedsData[[#This Row],[Need Number]],[1]!Database[#Data],K$1,FALSE),"")</f>
        <v/>
      </c>
      <c r="L811" s="47" t="s">
        <v>2204</v>
      </c>
    </row>
    <row r="812" spans="1:12" ht="72.5" x14ac:dyDescent="0.35">
      <c r="A812" s="11" t="s">
        <v>810</v>
      </c>
      <c r="B812" s="4" t="str">
        <f t="shared" si="15"/>
        <v>PE</v>
      </c>
      <c r="C812" s="4" t="s">
        <v>925</v>
      </c>
      <c r="D812" s="17">
        <v>44028</v>
      </c>
      <c r="E812" s="17">
        <v>44084</v>
      </c>
      <c r="F812" s="17">
        <v>44148</v>
      </c>
      <c r="G812" s="17" t="s">
        <v>1313</v>
      </c>
      <c r="H812" s="17"/>
      <c r="I812" s="18"/>
      <c r="J812" s="18">
        <v>44148</v>
      </c>
      <c r="K812" s="27" t="str">
        <f>IFERROR(VLOOKUP([1]!NeedsData[[#This Row],[Need Number]],[1]!Database[#Data],K$1,FALSE),"")</f>
        <v/>
      </c>
      <c r="L812" s="45" t="s">
        <v>2205</v>
      </c>
    </row>
    <row r="813" spans="1:12" ht="72.5" x14ac:dyDescent="0.35">
      <c r="A813" s="11" t="s">
        <v>811</v>
      </c>
      <c r="B813" s="6" t="str">
        <f t="shared" si="15"/>
        <v>PE</v>
      </c>
      <c r="C813" s="6" t="s">
        <v>925</v>
      </c>
      <c r="D813" s="19">
        <v>44019</v>
      </c>
      <c r="E813" s="19">
        <v>44110</v>
      </c>
      <c r="F813" s="19">
        <v>44148</v>
      </c>
      <c r="G813" s="19" t="s">
        <v>1314</v>
      </c>
      <c r="H813" s="19"/>
      <c r="I813" s="20"/>
      <c r="J813" s="20">
        <v>44148</v>
      </c>
      <c r="K813" s="28" t="str">
        <f>IFERROR(VLOOKUP([1]!NeedsData[[#This Row],[Need Number]],[1]!Database[#Data],K$1,FALSE),"")</f>
        <v/>
      </c>
      <c r="L813" s="46" t="s">
        <v>2206</v>
      </c>
    </row>
    <row r="814" spans="1:12" ht="72.5" x14ac:dyDescent="0.35">
      <c r="A814" s="3" t="s">
        <v>812</v>
      </c>
      <c r="B814" s="4" t="str">
        <f t="shared" si="15"/>
        <v>PE</v>
      </c>
      <c r="C814" s="4" t="s">
        <v>925</v>
      </c>
      <c r="D814" s="17">
        <v>44139</v>
      </c>
      <c r="E814" s="17"/>
      <c r="F814" s="17"/>
      <c r="G814" s="17"/>
      <c r="H814" s="17"/>
      <c r="I814" s="18"/>
      <c r="J814" s="18"/>
      <c r="K814" s="27" t="str">
        <f>IFERROR(VLOOKUP([1]!NeedsData[[#This Row],[Need Number]],[1]!Database[#Data],K$1,FALSE),"")</f>
        <v/>
      </c>
      <c r="L814" s="45" t="s">
        <v>2207</v>
      </c>
    </row>
    <row r="815" spans="1:12" ht="72.5" x14ac:dyDescent="0.35">
      <c r="A815" s="3" t="s">
        <v>813</v>
      </c>
      <c r="B815" s="6" t="str">
        <f t="shared" si="15"/>
        <v>PE</v>
      </c>
      <c r="C815" s="6" t="s">
        <v>925</v>
      </c>
      <c r="D815" s="19">
        <v>44139</v>
      </c>
      <c r="E815" s="19"/>
      <c r="F815" s="19"/>
      <c r="G815" s="19"/>
      <c r="H815" s="19"/>
      <c r="I815" s="20"/>
      <c r="J815" s="20"/>
      <c r="K815" s="28" t="str">
        <f>IFERROR(VLOOKUP([1]!NeedsData[[#This Row],[Need Number]],[1]!Database[#Data],K$1,FALSE),"")</f>
        <v/>
      </c>
      <c r="L815" s="46" t="s">
        <v>2208</v>
      </c>
    </row>
    <row r="816" spans="1:12" ht="72.5" x14ac:dyDescent="0.35">
      <c r="A816" s="3" t="s">
        <v>814</v>
      </c>
      <c r="B816" s="4" t="str">
        <f t="shared" si="15"/>
        <v>PE</v>
      </c>
      <c r="C816" s="4" t="s">
        <v>925</v>
      </c>
      <c r="D816" s="17">
        <v>44166</v>
      </c>
      <c r="E816" s="17"/>
      <c r="F816" s="17"/>
      <c r="G816" s="17"/>
      <c r="H816" s="17"/>
      <c r="I816" s="18"/>
      <c r="J816" s="18"/>
      <c r="K816" s="27" t="str">
        <f>IFERROR(VLOOKUP([1]!NeedsData[[#This Row],[Need Number]],[1]!Database[#Data],K$1,FALSE),"")</f>
        <v/>
      </c>
      <c r="L816" s="45" t="s">
        <v>2209</v>
      </c>
    </row>
    <row r="817" spans="1:12" ht="72.5" x14ac:dyDescent="0.35">
      <c r="A817" s="3" t="s">
        <v>815</v>
      </c>
      <c r="B817" s="6" t="str">
        <f t="shared" si="15"/>
        <v>PE</v>
      </c>
      <c r="C817" s="6" t="s">
        <v>925</v>
      </c>
      <c r="D817" s="19">
        <v>44166</v>
      </c>
      <c r="E817" s="19"/>
      <c r="F817" s="19"/>
      <c r="G817" s="19"/>
      <c r="H817" s="19"/>
      <c r="I817" s="20"/>
      <c r="J817" s="20"/>
      <c r="K817" s="28" t="str">
        <f>IFERROR(VLOOKUP([1]!NeedsData[[#This Row],[Need Number]],[1]!Database[#Data],K$1,FALSE),"")</f>
        <v/>
      </c>
      <c r="L817" s="46" t="s">
        <v>2210</v>
      </c>
    </row>
    <row r="818" spans="1:12" ht="72.5" x14ac:dyDescent="0.35">
      <c r="A818" s="3" t="s">
        <v>816</v>
      </c>
      <c r="B818" s="4" t="str">
        <f t="shared" si="15"/>
        <v>PE</v>
      </c>
      <c r="C818" s="4" t="s">
        <v>925</v>
      </c>
      <c r="D818" s="17">
        <v>44166</v>
      </c>
      <c r="E818" s="17"/>
      <c r="F818" s="17"/>
      <c r="G818" s="17"/>
      <c r="H818" s="17"/>
      <c r="I818" s="18"/>
      <c r="J818" s="18"/>
      <c r="K818" s="27" t="str">
        <f>IFERROR(VLOOKUP([1]!NeedsData[[#This Row],[Need Number]],[1]!Database[#Data],K$1,FALSE),"")</f>
        <v/>
      </c>
      <c r="L818" s="45" t="s">
        <v>2211</v>
      </c>
    </row>
    <row r="819" spans="1:12" ht="58" x14ac:dyDescent="0.35">
      <c r="A819" s="3" t="s">
        <v>817</v>
      </c>
      <c r="B819" s="6" t="str">
        <f t="shared" si="15"/>
        <v>PE</v>
      </c>
      <c r="C819" s="6" t="s">
        <v>925</v>
      </c>
      <c r="D819" s="19">
        <v>44166</v>
      </c>
      <c r="E819" s="19"/>
      <c r="F819" s="19"/>
      <c r="G819" s="19"/>
      <c r="H819" s="19"/>
      <c r="I819" s="20"/>
      <c r="J819" s="20"/>
      <c r="K819" s="28" t="str">
        <f>IFERROR(VLOOKUP([1]!NeedsData[[#This Row],[Need Number]],[1]!Database[#Data],K$1,FALSE),"")</f>
        <v/>
      </c>
      <c r="L819" s="46" t="s">
        <v>2212</v>
      </c>
    </row>
    <row r="820" spans="1:12" ht="333.5" x14ac:dyDescent="0.35">
      <c r="A820" s="11" t="s">
        <v>818</v>
      </c>
      <c r="B820" s="4" t="str">
        <f t="shared" si="15"/>
        <v>PPL</v>
      </c>
      <c r="C820" s="4" t="s">
        <v>925</v>
      </c>
      <c r="D820" s="17">
        <v>44075</v>
      </c>
      <c r="E820" s="17">
        <v>44110</v>
      </c>
      <c r="F820" s="17"/>
      <c r="G820" s="17"/>
      <c r="H820" s="17"/>
      <c r="I820" s="18"/>
      <c r="J820" s="18"/>
      <c r="K820" s="27" t="str">
        <f>IFERROR(VLOOKUP([1]!NeedsData[[#This Row],[Need Number]],[1]!Database[#Data],K$1,FALSE),"")</f>
        <v/>
      </c>
      <c r="L820" s="8" t="s">
        <v>2213</v>
      </c>
    </row>
    <row r="821" spans="1:12" ht="72.5" x14ac:dyDescent="0.35">
      <c r="A821" s="11" t="s">
        <v>819</v>
      </c>
      <c r="B821" s="6" t="str">
        <f t="shared" si="15"/>
        <v>PE</v>
      </c>
      <c r="C821" s="6" t="s">
        <v>925</v>
      </c>
      <c r="D821" s="19">
        <v>44019</v>
      </c>
      <c r="E821" s="19">
        <v>44110</v>
      </c>
      <c r="F821" s="19">
        <v>44148</v>
      </c>
      <c r="G821" s="19" t="s">
        <v>1315</v>
      </c>
      <c r="H821" s="19"/>
      <c r="I821" s="20"/>
      <c r="J821" s="20">
        <v>44148</v>
      </c>
      <c r="K821" s="28" t="str">
        <f>IFERROR(VLOOKUP([1]!NeedsData[[#This Row],[Need Number]],[1]!Database[#Data],K$1,FALSE),"")</f>
        <v/>
      </c>
      <c r="L821" s="46" t="s">
        <v>2214</v>
      </c>
    </row>
    <row r="822" spans="1:12" ht="333.5" x14ac:dyDescent="0.35">
      <c r="A822" s="11" t="s">
        <v>820</v>
      </c>
      <c r="B822" s="4" t="str">
        <f t="shared" si="15"/>
        <v>PPL</v>
      </c>
      <c r="C822" s="4" t="s">
        <v>925</v>
      </c>
      <c r="D822" s="17">
        <v>44075</v>
      </c>
      <c r="E822" s="17">
        <v>44110</v>
      </c>
      <c r="F822" s="17">
        <v>44139</v>
      </c>
      <c r="G822" s="17" t="s">
        <v>1316</v>
      </c>
      <c r="H822" s="17"/>
      <c r="I822" s="17"/>
      <c r="J822" s="17">
        <v>44139</v>
      </c>
      <c r="K822" s="27" t="str">
        <f>IFERROR(VLOOKUP([1]!NeedsData[[#This Row],[Need Number]],[1]!Database[#Data],K$1,FALSE),"")</f>
        <v/>
      </c>
      <c r="L822" s="8" t="s">
        <v>2215</v>
      </c>
    </row>
    <row r="823" spans="1:12" x14ac:dyDescent="0.35">
      <c r="A823" s="3" t="s">
        <v>821</v>
      </c>
      <c r="B823" s="6" t="str">
        <f t="shared" si="15"/>
        <v>PN</v>
      </c>
      <c r="C823" s="6" t="s">
        <v>925</v>
      </c>
      <c r="D823" s="19" t="s">
        <v>938</v>
      </c>
      <c r="E823" s="19"/>
      <c r="F823" s="19"/>
      <c r="G823" s="19"/>
      <c r="H823" s="19"/>
      <c r="I823" s="20"/>
      <c r="J823" s="20"/>
      <c r="K823" s="28" t="str">
        <f>IFERROR(VLOOKUP([1]!NeedsData[[#This Row],[Need Number]],[1]!Database[#Data],K$1,FALSE),"")</f>
        <v/>
      </c>
      <c r="L823" s="48" t="str">
        <f>IFERROR(VLOOKUP([1]!NeedsData[[#This Row],[Need Number]],[1]!Database[#Data],L$1,FALSE),"")</f>
        <v/>
      </c>
    </row>
    <row r="824" spans="1:12" x14ac:dyDescent="0.35">
      <c r="A824" s="3" t="s">
        <v>822</v>
      </c>
      <c r="B824" s="4" t="str">
        <f t="shared" si="15"/>
        <v>PN</v>
      </c>
      <c r="C824" s="4" t="s">
        <v>925</v>
      </c>
      <c r="D824" s="17">
        <v>43677</v>
      </c>
      <c r="E824" s="17"/>
      <c r="F824" s="17"/>
      <c r="G824" s="17"/>
      <c r="H824" s="17"/>
      <c r="I824" s="18"/>
      <c r="J824" s="18"/>
      <c r="K824" s="27" t="str">
        <f>IFERROR(VLOOKUP([1]!NeedsData[[#This Row],[Need Number]],[1]!Database[#Data],K$1,FALSE),"")</f>
        <v/>
      </c>
      <c r="L824" s="36" t="str">
        <f>IFERROR(VLOOKUP([1]!NeedsData[[#This Row],[Need Number]],[1]!Database[#Data],L$1,FALSE),"")</f>
        <v/>
      </c>
    </row>
    <row r="825" spans="1:12" x14ac:dyDescent="0.35">
      <c r="A825" s="3" t="s">
        <v>823</v>
      </c>
      <c r="B825" s="6" t="str">
        <f t="shared" si="15"/>
        <v>PN</v>
      </c>
      <c r="C825" s="6" t="s">
        <v>925</v>
      </c>
      <c r="D825" s="19">
        <v>43759</v>
      </c>
      <c r="E825" s="19"/>
      <c r="F825" s="19"/>
      <c r="G825" s="19"/>
      <c r="H825" s="19"/>
      <c r="I825" s="20"/>
      <c r="J825" s="20"/>
      <c r="K825" s="28" t="str">
        <f>IFERROR(VLOOKUP([1]!NeedsData[[#This Row],[Need Number]],[1]!Database[#Data],K$1,FALSE),"")</f>
        <v/>
      </c>
      <c r="L825" s="48" t="str">
        <f>IFERROR(VLOOKUP([1]!NeedsData[[#This Row],[Need Number]],[1]!Database[#Data],L$1,FALSE),"")</f>
        <v/>
      </c>
    </row>
    <row r="826" spans="1:12" ht="319" x14ac:dyDescent="0.35">
      <c r="A826" s="11" t="s">
        <v>824</v>
      </c>
      <c r="B826" s="4" t="str">
        <f t="shared" si="15"/>
        <v>PPL</v>
      </c>
      <c r="C826" s="4" t="s">
        <v>925</v>
      </c>
      <c r="D826" s="17">
        <v>44075</v>
      </c>
      <c r="E826" s="17">
        <v>44110</v>
      </c>
      <c r="F826" s="17">
        <v>44139</v>
      </c>
      <c r="G826" s="17" t="s">
        <v>1317</v>
      </c>
      <c r="H826" s="17"/>
      <c r="I826" s="18"/>
      <c r="J826" s="18">
        <v>44139</v>
      </c>
      <c r="K826" s="27" t="str">
        <f>IFERROR(VLOOKUP([1]!NeedsData[[#This Row],[Need Number]],[1]!Database[#Data],K$1,FALSE),"")</f>
        <v/>
      </c>
      <c r="L826" s="8" t="s">
        <v>2216</v>
      </c>
    </row>
    <row r="827" spans="1:12" ht="333.5" x14ac:dyDescent="0.35">
      <c r="A827" s="11" t="s">
        <v>825</v>
      </c>
      <c r="B827" s="6" t="str">
        <f t="shared" si="15"/>
        <v>PPL</v>
      </c>
      <c r="C827" s="6" t="s">
        <v>925</v>
      </c>
      <c r="D827" s="19">
        <v>44075</v>
      </c>
      <c r="E827" s="19">
        <v>44110</v>
      </c>
      <c r="F827" s="19">
        <v>44139</v>
      </c>
      <c r="G827" s="19" t="s">
        <v>1318</v>
      </c>
      <c r="H827" s="19"/>
      <c r="I827" s="20"/>
      <c r="J827" s="20">
        <v>44139</v>
      </c>
      <c r="K827" s="28" t="str">
        <f>IFERROR(VLOOKUP([1]!NeedsData[[#This Row],[Need Number]],[1]!Database[#Data],K$1,FALSE),"")</f>
        <v/>
      </c>
      <c r="L827" s="47" t="s">
        <v>2217</v>
      </c>
    </row>
    <row r="828" spans="1:12" ht="348" x14ac:dyDescent="0.35">
      <c r="A828" s="11" t="s">
        <v>826</v>
      </c>
      <c r="B828" s="4" t="str">
        <f t="shared" si="15"/>
        <v>PPL</v>
      </c>
      <c r="C828" s="4" t="s">
        <v>925</v>
      </c>
      <c r="D828" s="17">
        <v>44075</v>
      </c>
      <c r="E828" s="17">
        <v>44110</v>
      </c>
      <c r="F828" s="17">
        <v>44139</v>
      </c>
      <c r="G828" s="17" t="s">
        <v>1319</v>
      </c>
      <c r="H828" s="17"/>
      <c r="I828" s="18"/>
      <c r="J828" s="18">
        <v>44139</v>
      </c>
      <c r="K828" s="27" t="str">
        <f>IFERROR(VLOOKUP([1]!NeedsData[[#This Row],[Need Number]],[1]!Database[#Data],K$1,FALSE),"")</f>
        <v/>
      </c>
      <c r="L828" s="8" t="s">
        <v>2218</v>
      </c>
    </row>
    <row r="829" spans="1:12" ht="319" x14ac:dyDescent="0.35">
      <c r="A829" s="11" t="s">
        <v>827</v>
      </c>
      <c r="B829" s="6" t="str">
        <f t="shared" si="15"/>
        <v>PPL</v>
      </c>
      <c r="C829" s="6" t="s">
        <v>925</v>
      </c>
      <c r="D829" s="19">
        <v>44075</v>
      </c>
      <c r="E829" s="19">
        <v>44110</v>
      </c>
      <c r="F829" s="19">
        <v>44139</v>
      </c>
      <c r="G829" s="19" t="s">
        <v>1320</v>
      </c>
      <c r="H829" s="19"/>
      <c r="I829" s="20"/>
      <c r="J829" s="20">
        <v>44139</v>
      </c>
      <c r="K829" s="28" t="str">
        <f>IFERROR(VLOOKUP([1]!NeedsData[[#This Row],[Need Number]],[1]!Database[#Data],K$1,FALSE),"")</f>
        <v/>
      </c>
      <c r="L829" s="47" t="s">
        <v>2219</v>
      </c>
    </row>
    <row r="830" spans="1:12" ht="116" x14ac:dyDescent="0.35">
      <c r="A830" s="3" t="s">
        <v>828</v>
      </c>
      <c r="B830" s="4" t="str">
        <f t="shared" si="15"/>
        <v>PN</v>
      </c>
      <c r="C830" s="4" t="s">
        <v>925</v>
      </c>
      <c r="D830" s="17">
        <v>43937</v>
      </c>
      <c r="E830" s="17"/>
      <c r="F830" s="17"/>
      <c r="G830" s="17"/>
      <c r="H830" s="17"/>
      <c r="I830" s="18"/>
      <c r="J830" s="18"/>
      <c r="K830" s="27" t="str">
        <f>IFERROR(VLOOKUP([3]!NeedsData[[#This Row],[Need Number]],[3]!Database[#Data],K$1,FALSE),"")</f>
        <v/>
      </c>
      <c r="L830" s="60" t="s">
        <v>2220</v>
      </c>
    </row>
    <row r="831" spans="1:12" ht="101.5" x14ac:dyDescent="0.35">
      <c r="A831" s="3" t="s">
        <v>829</v>
      </c>
      <c r="B831" s="6" t="str">
        <f t="shared" si="15"/>
        <v>PN</v>
      </c>
      <c r="C831" s="6" t="s">
        <v>925</v>
      </c>
      <c r="D831" s="19">
        <v>43963</v>
      </c>
      <c r="E831" s="19"/>
      <c r="F831" s="19"/>
      <c r="G831" s="19"/>
      <c r="H831" s="19"/>
      <c r="I831" s="20"/>
      <c r="J831" s="20"/>
      <c r="K831" s="28" t="str">
        <f>IFERROR(VLOOKUP([1]!NeedsData[[#This Row],[Need Number]],[1]!Database[#Data],K$1,FALSE),"")</f>
        <v/>
      </c>
      <c r="L831" s="61" t="s">
        <v>2221</v>
      </c>
    </row>
    <row r="832" spans="1:12" ht="348" x14ac:dyDescent="0.35">
      <c r="A832" s="11" t="s">
        <v>830</v>
      </c>
      <c r="B832" s="4" t="str">
        <f t="shared" si="15"/>
        <v>PPL</v>
      </c>
      <c r="C832" s="4" t="s">
        <v>925</v>
      </c>
      <c r="D832" s="17">
        <v>44075</v>
      </c>
      <c r="E832" s="17">
        <v>44110</v>
      </c>
      <c r="F832" s="17">
        <v>44139</v>
      </c>
      <c r="G832" s="17" t="s">
        <v>1321</v>
      </c>
      <c r="H832" s="17"/>
      <c r="I832" s="18"/>
      <c r="J832" s="18">
        <v>44139</v>
      </c>
      <c r="K832" s="27" t="str">
        <f>IFERROR(VLOOKUP([1]!NeedsData[[#This Row],[Need Number]],[1]!Database[#Data],K$1,FALSE),"")</f>
        <v/>
      </c>
      <c r="L832" s="8" t="s">
        <v>2222</v>
      </c>
    </row>
    <row r="833" spans="1:12" ht="333.5" x14ac:dyDescent="0.35">
      <c r="A833" s="11" t="s">
        <v>831</v>
      </c>
      <c r="B833" s="6" t="str">
        <f t="shared" si="15"/>
        <v>PPL</v>
      </c>
      <c r="C833" s="6" t="s">
        <v>925</v>
      </c>
      <c r="D833" s="19">
        <v>44075</v>
      </c>
      <c r="E833" s="19">
        <v>44110</v>
      </c>
      <c r="F833" s="19">
        <v>44139</v>
      </c>
      <c r="G833" s="19" t="s">
        <v>1322</v>
      </c>
      <c r="H833" s="19"/>
      <c r="I833" s="20"/>
      <c r="J833" s="20">
        <v>44139</v>
      </c>
      <c r="K833" s="28" t="str">
        <f>IFERROR(VLOOKUP([1]!NeedsData[[#This Row],[Need Number]],[1]!Database[#Data],K$1,FALSE),"")</f>
        <v/>
      </c>
      <c r="L833" s="47" t="s">
        <v>2223</v>
      </c>
    </row>
    <row r="834" spans="1:12" ht="203" x14ac:dyDescent="0.35">
      <c r="A834" s="3" t="s">
        <v>832</v>
      </c>
      <c r="B834" s="4" t="str">
        <f t="shared" si="15"/>
        <v>PN</v>
      </c>
      <c r="C834" s="4" t="s">
        <v>925</v>
      </c>
      <c r="D834" s="17">
        <v>43972</v>
      </c>
      <c r="E834" s="24"/>
      <c r="F834" s="17"/>
      <c r="G834" s="17"/>
      <c r="H834" s="17"/>
      <c r="I834" s="18"/>
      <c r="J834" s="18"/>
      <c r="K834" s="43" t="s">
        <v>1677</v>
      </c>
      <c r="L834" s="8" t="s">
        <v>2189</v>
      </c>
    </row>
    <row r="835" spans="1:12" ht="348" x14ac:dyDescent="0.35">
      <c r="A835" s="11" t="s">
        <v>833</v>
      </c>
      <c r="B835" s="6" t="str">
        <f t="shared" si="15"/>
        <v>PPL</v>
      </c>
      <c r="C835" s="6" t="s">
        <v>925</v>
      </c>
      <c r="D835" s="19">
        <v>44075</v>
      </c>
      <c r="E835" s="19">
        <v>44110</v>
      </c>
      <c r="F835" s="19">
        <v>44139</v>
      </c>
      <c r="G835" s="19" t="s">
        <v>1323</v>
      </c>
      <c r="H835" s="19"/>
      <c r="I835" s="20"/>
      <c r="J835" s="20">
        <v>44139</v>
      </c>
      <c r="K835" s="28" t="str">
        <f>IFERROR(VLOOKUP([1]!NeedsData[[#This Row],[Need Number]],[1]!Database[#Data],K$1,FALSE),"")</f>
        <v/>
      </c>
      <c r="L835" s="47" t="s">
        <v>2224</v>
      </c>
    </row>
    <row r="836" spans="1:12" ht="362.5" x14ac:dyDescent="0.35">
      <c r="A836" s="11" t="s">
        <v>834</v>
      </c>
      <c r="B836" s="4" t="str">
        <f t="shared" si="15"/>
        <v>PPL</v>
      </c>
      <c r="C836" s="4" t="s">
        <v>925</v>
      </c>
      <c r="D836" s="17">
        <v>44075</v>
      </c>
      <c r="E836" s="17">
        <v>44110</v>
      </c>
      <c r="F836" s="17">
        <v>44139</v>
      </c>
      <c r="G836" s="17" t="s">
        <v>1324</v>
      </c>
      <c r="H836" s="17"/>
      <c r="I836" s="18"/>
      <c r="J836" s="18">
        <v>44139</v>
      </c>
      <c r="K836" s="27" t="str">
        <f>IFERROR(VLOOKUP([1]!NeedsData[[#This Row],[Need Number]],[1]!Database[#Data],K$1,FALSE),"")</f>
        <v/>
      </c>
      <c r="L836" s="8" t="s">
        <v>2225</v>
      </c>
    </row>
    <row r="837" spans="1:12" ht="333.5" x14ac:dyDescent="0.35">
      <c r="A837" s="11" t="s">
        <v>835</v>
      </c>
      <c r="B837" s="6" t="str">
        <f t="shared" si="15"/>
        <v>PPL</v>
      </c>
      <c r="C837" s="6" t="s">
        <v>925</v>
      </c>
      <c r="D837" s="19">
        <v>44075</v>
      </c>
      <c r="E837" s="19">
        <v>44110</v>
      </c>
      <c r="F837" s="19">
        <v>44139</v>
      </c>
      <c r="G837" s="19" t="s">
        <v>1325</v>
      </c>
      <c r="H837" s="19"/>
      <c r="I837" s="20"/>
      <c r="J837" s="20">
        <v>44139</v>
      </c>
      <c r="K837" s="28" t="str">
        <f>IFERROR(VLOOKUP([1]!NeedsData[[#This Row],[Need Number]],[1]!Database[#Data],K$1,FALSE),"")</f>
        <v/>
      </c>
      <c r="L837" s="47" t="s">
        <v>2226</v>
      </c>
    </row>
    <row r="838" spans="1:12" ht="290" x14ac:dyDescent="0.35">
      <c r="A838" s="3" t="s">
        <v>836</v>
      </c>
      <c r="B838" s="4" t="str">
        <f t="shared" si="15"/>
        <v>PN</v>
      </c>
      <c r="C838" s="4" t="s">
        <v>925</v>
      </c>
      <c r="D838" s="17">
        <v>44056</v>
      </c>
      <c r="E838" s="17"/>
      <c r="F838" s="17"/>
      <c r="G838" s="17"/>
      <c r="H838" s="17"/>
      <c r="I838" s="18"/>
      <c r="J838" s="18"/>
      <c r="K838" s="27" t="str">
        <f>IFERROR(VLOOKUP([1]!NeedsData[[#This Row],[Need Number]],[1]!Database[#Data],K$1,FALSE),"")</f>
        <v/>
      </c>
      <c r="L838" s="8" t="s">
        <v>2227</v>
      </c>
    </row>
    <row r="839" spans="1:12" ht="319" x14ac:dyDescent="0.35">
      <c r="A839" s="11" t="s">
        <v>837</v>
      </c>
      <c r="B839" s="6" t="str">
        <f t="shared" si="15"/>
        <v>PPL</v>
      </c>
      <c r="C839" s="6" t="s">
        <v>925</v>
      </c>
      <c r="D839" s="19">
        <v>44075</v>
      </c>
      <c r="E839" s="19">
        <v>44110</v>
      </c>
      <c r="F839" s="19">
        <v>44139</v>
      </c>
      <c r="G839" s="19" t="s">
        <v>1326</v>
      </c>
      <c r="H839" s="19"/>
      <c r="I839" s="20"/>
      <c r="J839" s="20">
        <v>44139</v>
      </c>
      <c r="K839" s="28" t="str">
        <f>IFERROR(VLOOKUP([1]!NeedsData[[#This Row],[Need Number]],[1]!Database[#Data],K$1,FALSE),"")</f>
        <v/>
      </c>
      <c r="L839" s="47" t="s">
        <v>2228</v>
      </c>
    </row>
    <row r="840" spans="1:12" ht="58" x14ac:dyDescent="0.35">
      <c r="A840" s="11" t="s">
        <v>838</v>
      </c>
      <c r="B840" s="4" t="str">
        <f t="shared" si="15"/>
        <v>PSEG</v>
      </c>
      <c r="C840" s="4" t="s">
        <v>925</v>
      </c>
      <c r="D840" s="17">
        <v>44075</v>
      </c>
      <c r="E840" s="17">
        <v>44110</v>
      </c>
      <c r="F840" s="17">
        <v>44237</v>
      </c>
      <c r="G840" s="17" t="s">
        <v>1327</v>
      </c>
      <c r="H840" s="17"/>
      <c r="I840" s="18"/>
      <c r="J840" s="18">
        <v>44237</v>
      </c>
      <c r="K840" s="27" t="str">
        <f>IFERROR(VLOOKUP([1]!NeedsData[[#This Row],[Need Number]],[1]!Database[#Data],K$1,FALSE),"")</f>
        <v/>
      </c>
      <c r="L840" s="45" t="s">
        <v>2229</v>
      </c>
    </row>
    <row r="841" spans="1:12" ht="203" x14ac:dyDescent="0.35">
      <c r="A841" s="3" t="s">
        <v>839</v>
      </c>
      <c r="B841" s="6" t="str">
        <f t="shared" si="15"/>
        <v>PN</v>
      </c>
      <c r="C841" s="6" t="s">
        <v>925</v>
      </c>
      <c r="D841" s="19">
        <v>44028</v>
      </c>
      <c r="E841" s="6"/>
      <c r="F841" s="19"/>
      <c r="G841" s="19"/>
      <c r="H841" s="19"/>
      <c r="I841" s="20"/>
      <c r="J841" s="20"/>
      <c r="K841" s="28" t="str">
        <f>IFERROR(VLOOKUP([1]!NeedsData[[#This Row],[Need Number]],[1]!Database[#Data],K$1,FALSE),"")</f>
        <v/>
      </c>
      <c r="L841" s="47" t="s">
        <v>2189</v>
      </c>
    </row>
    <row r="842" spans="1:12" ht="72.5" x14ac:dyDescent="0.35">
      <c r="A842" s="11" t="s">
        <v>840</v>
      </c>
      <c r="B842" s="4" t="str">
        <f t="shared" si="15"/>
        <v>PSEG</v>
      </c>
      <c r="C842" s="4" t="s">
        <v>925</v>
      </c>
      <c r="D842" s="17">
        <v>44075</v>
      </c>
      <c r="E842" s="17">
        <v>44110</v>
      </c>
      <c r="F842" s="17">
        <v>44165</v>
      </c>
      <c r="G842" s="17" t="s">
        <v>1328</v>
      </c>
      <c r="H842" s="17"/>
      <c r="I842" s="18"/>
      <c r="J842" s="18">
        <v>44173</v>
      </c>
      <c r="K842" s="27" t="str">
        <f>IFERROR(VLOOKUP([1]!NeedsData[[#This Row],[Need Number]],[1]!Database[#Data],K$1,FALSE),"")</f>
        <v/>
      </c>
      <c r="L842" s="45" t="s">
        <v>2230</v>
      </c>
    </row>
    <row r="843" spans="1:12" ht="72.5" x14ac:dyDescent="0.35">
      <c r="A843" s="3" t="s">
        <v>841</v>
      </c>
      <c r="B843" s="6" t="str">
        <f t="shared" si="15"/>
        <v>ME</v>
      </c>
      <c r="C843" s="6" t="s">
        <v>925</v>
      </c>
      <c r="D843" s="19">
        <v>43937</v>
      </c>
      <c r="E843" s="19">
        <v>44119</v>
      </c>
      <c r="F843" s="19"/>
      <c r="G843" s="19"/>
      <c r="H843" s="19"/>
      <c r="I843" s="20"/>
      <c r="J843" s="20"/>
      <c r="K843" s="28" t="s">
        <v>1678</v>
      </c>
      <c r="L843" s="46" t="s">
        <v>2231</v>
      </c>
    </row>
    <row r="844" spans="1:12" ht="58" x14ac:dyDescent="0.35">
      <c r="A844" s="3" t="s">
        <v>842</v>
      </c>
      <c r="B844" s="4" t="str">
        <f t="shared" si="15"/>
        <v>ME</v>
      </c>
      <c r="C844" s="4" t="s">
        <v>925</v>
      </c>
      <c r="D844" s="17">
        <v>43937</v>
      </c>
      <c r="E844" s="17">
        <v>44119</v>
      </c>
      <c r="F844" s="17"/>
      <c r="G844" s="17"/>
      <c r="H844" s="17"/>
      <c r="I844" s="18"/>
      <c r="J844" s="18"/>
      <c r="K844" s="27" t="s">
        <v>1679</v>
      </c>
      <c r="L844" s="45" t="s">
        <v>2232</v>
      </c>
    </row>
    <row r="845" spans="1:12" ht="130.5" x14ac:dyDescent="0.35">
      <c r="A845" s="11" t="s">
        <v>843</v>
      </c>
      <c r="B845" s="6" t="str">
        <f t="shared" si="15"/>
        <v>ME</v>
      </c>
      <c r="C845" s="6" t="s">
        <v>925</v>
      </c>
      <c r="D845" s="19">
        <v>43998</v>
      </c>
      <c r="E845" s="19">
        <v>44119</v>
      </c>
      <c r="F845" s="19"/>
      <c r="G845" s="19"/>
      <c r="H845" s="19"/>
      <c r="I845" s="20"/>
      <c r="J845" s="20"/>
      <c r="K845" s="28" t="str">
        <f>IFERROR(VLOOKUP([1]!NeedsData[[#This Row],[Need Number]],[1]!Database[#Data],K$1,FALSE),"")</f>
        <v/>
      </c>
      <c r="L845" s="47" t="s">
        <v>2233</v>
      </c>
    </row>
    <row r="846" spans="1:12" ht="72.5" x14ac:dyDescent="0.35">
      <c r="A846" s="11" t="s">
        <v>844</v>
      </c>
      <c r="B846" s="4" t="str">
        <f t="shared" si="15"/>
        <v>ME</v>
      </c>
      <c r="C846" s="4" t="s">
        <v>925</v>
      </c>
      <c r="D846" s="17">
        <v>44056</v>
      </c>
      <c r="E846" s="17">
        <v>44119</v>
      </c>
      <c r="F846" s="17"/>
      <c r="G846" s="17"/>
      <c r="H846" s="17"/>
      <c r="I846" s="18"/>
      <c r="J846" s="18"/>
      <c r="K846" s="27" t="str">
        <f>IFERROR(VLOOKUP([1]!NeedsData[[#This Row],[Need Number]],[1]!Database[#Data],K$1,FALSE),"")</f>
        <v/>
      </c>
      <c r="L846" s="45" t="s">
        <v>2234</v>
      </c>
    </row>
    <row r="847" spans="1:12" ht="58" x14ac:dyDescent="0.35">
      <c r="A847" s="11" t="s">
        <v>845</v>
      </c>
      <c r="B847" s="6" t="str">
        <f t="shared" si="15"/>
        <v>ME</v>
      </c>
      <c r="C847" s="6" t="s">
        <v>925</v>
      </c>
      <c r="D847" s="19">
        <v>44056</v>
      </c>
      <c r="E847" s="19">
        <v>44119</v>
      </c>
      <c r="F847" s="19"/>
      <c r="G847" s="19"/>
      <c r="H847" s="19"/>
      <c r="I847" s="20"/>
      <c r="J847" s="20"/>
      <c r="K847" s="28" t="str">
        <f>IFERROR(VLOOKUP([1]!NeedsData[[#This Row],[Need Number]],[1]!Database[#Data],K$1,FALSE),"")</f>
        <v/>
      </c>
      <c r="L847" s="46" t="s">
        <v>2235</v>
      </c>
    </row>
    <row r="848" spans="1:12" x14ac:dyDescent="0.35">
      <c r="A848" s="3" t="s">
        <v>846</v>
      </c>
      <c r="B848" s="4" t="str">
        <f t="shared" si="15"/>
        <v>PPL</v>
      </c>
      <c r="C848" s="4" t="s">
        <v>925</v>
      </c>
      <c r="D848" s="17">
        <v>43518</v>
      </c>
      <c r="E848" s="17"/>
      <c r="F848" s="17"/>
      <c r="G848" s="17"/>
      <c r="H848" s="17"/>
      <c r="I848" s="18"/>
      <c r="J848" s="18"/>
      <c r="K848" s="27" t="str">
        <f>IFERROR(VLOOKUP([1]!NeedsData[[#This Row],[Need Number]],[1]!Database[#Data],K$1,FALSE),"")</f>
        <v/>
      </c>
      <c r="L848" s="36" t="str">
        <f>IFERROR(VLOOKUP([1]!NeedsData[[#This Row],[Need Number]],[1]!Database[#Data],L$1,FALSE),"")</f>
        <v/>
      </c>
    </row>
    <row r="849" spans="1:12" x14ac:dyDescent="0.35">
      <c r="A849" s="3" t="s">
        <v>847</v>
      </c>
      <c r="B849" s="6" t="str">
        <f t="shared" si="15"/>
        <v>PPL</v>
      </c>
      <c r="C849" s="6" t="s">
        <v>925</v>
      </c>
      <c r="D849" s="19">
        <v>43518</v>
      </c>
      <c r="E849" s="19"/>
      <c r="F849" s="19"/>
      <c r="G849" s="19"/>
      <c r="H849" s="19"/>
      <c r="I849" s="20"/>
      <c r="J849" s="20"/>
      <c r="K849" s="28" t="str">
        <f>IFERROR(VLOOKUP([1]!NeedsData[[#This Row],[Need Number]],[1]!Database[#Data],K$1,FALSE),"")</f>
        <v/>
      </c>
      <c r="L849" s="48" t="str">
        <f>IFERROR(VLOOKUP([1]!NeedsData[[#This Row],[Need Number]],[1]!Database[#Data],L$1,FALSE),"")</f>
        <v/>
      </c>
    </row>
    <row r="850" spans="1:12" x14ac:dyDescent="0.35">
      <c r="A850" s="3" t="s">
        <v>848</v>
      </c>
      <c r="B850" s="4" t="str">
        <f t="shared" si="15"/>
        <v>PPL</v>
      </c>
      <c r="C850" s="4" t="s">
        <v>925</v>
      </c>
      <c r="D850" s="17">
        <v>43518</v>
      </c>
      <c r="E850" s="17"/>
      <c r="F850" s="17"/>
      <c r="G850" s="17"/>
      <c r="H850" s="17"/>
      <c r="I850" s="18"/>
      <c r="J850" s="18"/>
      <c r="K850" s="27" t="str">
        <f>IFERROR(VLOOKUP([1]!NeedsData[[#This Row],[Need Number]],[1]!Database[#Data],K$1,FALSE),"")</f>
        <v/>
      </c>
      <c r="L850" s="36" t="str">
        <f>IFERROR(VLOOKUP([1]!NeedsData[[#This Row],[Need Number]],[1]!Database[#Data],L$1,FALSE),"")</f>
        <v/>
      </c>
    </row>
    <row r="851" spans="1:12" x14ac:dyDescent="0.35">
      <c r="A851" s="3" t="s">
        <v>849</v>
      </c>
      <c r="B851" s="6" t="str">
        <f t="shared" si="15"/>
        <v>PPL</v>
      </c>
      <c r="C851" s="6" t="s">
        <v>925</v>
      </c>
      <c r="D851" s="19">
        <v>43518</v>
      </c>
      <c r="E851" s="19"/>
      <c r="F851" s="19"/>
      <c r="G851" s="19"/>
      <c r="H851" s="19"/>
      <c r="I851" s="20"/>
      <c r="J851" s="20"/>
      <c r="K851" s="28" t="str">
        <f>IFERROR(VLOOKUP([1]!NeedsData[[#This Row],[Need Number]],[1]!Database[#Data],K$1,FALSE),"")</f>
        <v/>
      </c>
      <c r="L851" s="48" t="str">
        <f>IFERROR(VLOOKUP([1]!NeedsData[[#This Row],[Need Number]],[1]!Database[#Data],L$1,FALSE),"")</f>
        <v/>
      </c>
    </row>
    <row r="852" spans="1:12" ht="333.5" x14ac:dyDescent="0.35">
      <c r="A852" s="11" t="s">
        <v>850</v>
      </c>
      <c r="B852" s="4" t="str">
        <f t="shared" si="15"/>
        <v>PPL</v>
      </c>
      <c r="C852" s="4" t="s">
        <v>925</v>
      </c>
      <c r="D852" s="17">
        <v>44075</v>
      </c>
      <c r="E852" s="17">
        <v>44119</v>
      </c>
      <c r="F852" s="17">
        <v>44139</v>
      </c>
      <c r="G852" s="17" t="s">
        <v>1329</v>
      </c>
      <c r="H852" s="17"/>
      <c r="I852" s="18"/>
      <c r="J852" s="18">
        <v>44139</v>
      </c>
      <c r="K852" s="27" t="s">
        <v>1680</v>
      </c>
      <c r="L852" s="8" t="s">
        <v>2236</v>
      </c>
    </row>
    <row r="853" spans="1:12" ht="348" x14ac:dyDescent="0.35">
      <c r="A853" s="11" t="s">
        <v>851</v>
      </c>
      <c r="B853" s="6" t="str">
        <f t="shared" si="15"/>
        <v>PPL</v>
      </c>
      <c r="C853" s="6" t="s">
        <v>925</v>
      </c>
      <c r="D853" s="19">
        <v>44075</v>
      </c>
      <c r="E853" s="19">
        <v>44119</v>
      </c>
      <c r="F853" s="19">
        <v>44139</v>
      </c>
      <c r="G853" s="19" t="s">
        <v>1330</v>
      </c>
      <c r="H853" s="19"/>
      <c r="I853" s="20"/>
      <c r="J853" s="20">
        <v>44139</v>
      </c>
      <c r="K853" s="28" t="s">
        <v>1681</v>
      </c>
      <c r="L853" s="47" t="s">
        <v>2237</v>
      </c>
    </row>
    <row r="854" spans="1:12" ht="348" x14ac:dyDescent="0.35">
      <c r="A854" s="11" t="s">
        <v>852</v>
      </c>
      <c r="B854" s="4" t="str">
        <f t="shared" si="15"/>
        <v>PPL</v>
      </c>
      <c r="C854" s="4" t="s">
        <v>925</v>
      </c>
      <c r="D854" s="17">
        <v>44075</v>
      </c>
      <c r="E854" s="17">
        <v>44119</v>
      </c>
      <c r="F854" s="17">
        <v>44139</v>
      </c>
      <c r="G854" s="17" t="s">
        <v>1331</v>
      </c>
      <c r="H854" s="17"/>
      <c r="I854" s="18"/>
      <c r="J854" s="18">
        <v>44139</v>
      </c>
      <c r="K854" s="27" t="s">
        <v>1682</v>
      </c>
      <c r="L854" s="8" t="s">
        <v>2238</v>
      </c>
    </row>
    <row r="855" spans="1:12" ht="58" x14ac:dyDescent="0.35">
      <c r="A855" s="3" t="s">
        <v>853</v>
      </c>
      <c r="B855" s="6" t="str">
        <f t="shared" si="15"/>
        <v>ME</v>
      </c>
      <c r="C855" s="6" t="s">
        <v>925</v>
      </c>
      <c r="D855" s="19">
        <v>43937</v>
      </c>
      <c r="E855" s="19">
        <v>44153</v>
      </c>
      <c r="F855" s="19"/>
      <c r="G855" s="19"/>
      <c r="H855" s="19"/>
      <c r="I855" s="20"/>
      <c r="J855" s="20"/>
      <c r="K855" s="28" t="s">
        <v>1683</v>
      </c>
      <c r="L855" s="46" t="s">
        <v>2239</v>
      </c>
    </row>
    <row r="856" spans="1:12" ht="203" x14ac:dyDescent="0.35">
      <c r="A856" s="3" t="s">
        <v>854</v>
      </c>
      <c r="B856" s="4" t="str">
        <f t="shared" si="15"/>
        <v>PN</v>
      </c>
      <c r="C856" s="4" t="s">
        <v>925</v>
      </c>
      <c r="D856" s="17">
        <v>43972</v>
      </c>
      <c r="E856" s="17">
        <v>44153</v>
      </c>
      <c r="F856" s="17"/>
      <c r="G856" s="17"/>
      <c r="H856" s="17"/>
      <c r="I856" s="18"/>
      <c r="J856" s="18"/>
      <c r="K856" s="43" t="s">
        <v>1684</v>
      </c>
      <c r="L856" s="8" t="s">
        <v>2189</v>
      </c>
    </row>
    <row r="857" spans="1:12" ht="304.5" x14ac:dyDescent="0.35">
      <c r="A857" s="3" t="s">
        <v>855</v>
      </c>
      <c r="B857" s="6" t="str">
        <f t="shared" si="15"/>
        <v>PN</v>
      </c>
      <c r="C857" s="6" t="s">
        <v>925</v>
      </c>
      <c r="D857" s="19">
        <v>44056</v>
      </c>
      <c r="E857" s="19">
        <v>44153</v>
      </c>
      <c r="F857" s="19"/>
      <c r="G857" s="19"/>
      <c r="H857" s="19"/>
      <c r="I857" s="20"/>
      <c r="J857" s="20"/>
      <c r="K857" s="28" t="str">
        <f>IFERROR(VLOOKUP([1]!NeedsData[[#This Row],[Need Number]],[1]!Database[#Data],K$1,FALSE),"")</f>
        <v/>
      </c>
      <c r="L857" s="47" t="s">
        <v>2240</v>
      </c>
    </row>
    <row r="858" spans="1:12" ht="72.5" x14ac:dyDescent="0.35">
      <c r="A858" s="11" t="s">
        <v>856</v>
      </c>
      <c r="B858" s="4" t="str">
        <f t="shared" si="15"/>
        <v>PSEG</v>
      </c>
      <c r="C858" s="4" t="s">
        <v>925</v>
      </c>
      <c r="D858" s="17">
        <v>44084</v>
      </c>
      <c r="E858" s="17">
        <v>44153</v>
      </c>
      <c r="F858" s="17">
        <v>44302</v>
      </c>
      <c r="G858" s="17" t="s">
        <v>1332</v>
      </c>
      <c r="H858" s="17"/>
      <c r="I858" s="18"/>
      <c r="J858" s="18">
        <v>44305</v>
      </c>
      <c r="K858" s="27" t="str">
        <f>IFERROR(VLOOKUP([1]!NeedsData[[#This Row],[Need Number]],[1]!Database[#Data],K$1,FALSE),"")</f>
        <v/>
      </c>
      <c r="L858" s="45" t="s">
        <v>2241</v>
      </c>
    </row>
    <row r="859" spans="1:12" ht="130.5" x14ac:dyDescent="0.35">
      <c r="A859" s="11" t="s">
        <v>857</v>
      </c>
      <c r="B859" s="6" t="str">
        <f t="shared" si="15"/>
        <v>PSEG</v>
      </c>
      <c r="C859" s="6" t="s">
        <v>925</v>
      </c>
      <c r="D859" s="19">
        <v>44084</v>
      </c>
      <c r="E859" s="19">
        <v>44153</v>
      </c>
      <c r="F859" s="19">
        <v>44302</v>
      </c>
      <c r="G859" s="19" t="s">
        <v>1333</v>
      </c>
      <c r="H859" s="19"/>
      <c r="I859" s="20"/>
      <c r="J859" s="20">
        <v>44305</v>
      </c>
      <c r="K859" s="28" t="str">
        <f>IFERROR(VLOOKUP([1]!NeedsData[[#This Row],[Need Number]],[1]!Database[#Data],K$1,FALSE),"")</f>
        <v/>
      </c>
      <c r="L859" s="47" t="s">
        <v>2242</v>
      </c>
    </row>
    <row r="860" spans="1:12" ht="377" x14ac:dyDescent="0.35">
      <c r="A860" s="11" t="s">
        <v>858</v>
      </c>
      <c r="B860" s="4" t="str">
        <f t="shared" si="15"/>
        <v>UGI</v>
      </c>
      <c r="C860" s="4" t="s">
        <v>925</v>
      </c>
      <c r="D860" s="17">
        <v>44084</v>
      </c>
      <c r="E860" s="17">
        <v>44153</v>
      </c>
      <c r="F860" s="17"/>
      <c r="G860" s="17"/>
      <c r="H860" s="17"/>
      <c r="I860" s="18"/>
      <c r="J860" s="18"/>
      <c r="K860" s="27" t="s">
        <v>1685</v>
      </c>
      <c r="L860" s="8" t="s">
        <v>2243</v>
      </c>
    </row>
    <row r="861" spans="1:12" ht="72.5" x14ac:dyDescent="0.35">
      <c r="A861" s="3" t="s">
        <v>859</v>
      </c>
      <c r="B861" s="6" t="str">
        <f t="shared" si="15"/>
        <v>PPL</v>
      </c>
      <c r="C861" s="6" t="s">
        <v>925</v>
      </c>
      <c r="D861" s="19">
        <v>44153</v>
      </c>
      <c r="E861" s="19">
        <v>44181</v>
      </c>
      <c r="F861" s="19">
        <v>44302</v>
      </c>
      <c r="G861" s="19" t="s">
        <v>1334</v>
      </c>
      <c r="H861" s="19"/>
      <c r="I861" s="20"/>
      <c r="J861" s="20">
        <v>44305</v>
      </c>
      <c r="K861" s="28" t="str">
        <f>IFERROR(VLOOKUP([1]!NeedsData[[#This Row],[Need Number]],[1]!Database[#Data],K$1,FALSE),"")</f>
        <v/>
      </c>
      <c r="L861" s="46" t="s">
        <v>2244</v>
      </c>
    </row>
    <row r="862" spans="1:12" ht="72.5" x14ac:dyDescent="0.35">
      <c r="A862" s="3" t="s">
        <v>860</v>
      </c>
      <c r="B862" s="4" t="str">
        <f t="shared" si="15"/>
        <v>PPL</v>
      </c>
      <c r="C862" s="4" t="s">
        <v>925</v>
      </c>
      <c r="D862" s="17">
        <v>44153</v>
      </c>
      <c r="E862" s="17">
        <v>44181</v>
      </c>
      <c r="F862" s="17">
        <v>44302</v>
      </c>
      <c r="G862" s="17" t="s">
        <v>1335</v>
      </c>
      <c r="H862" s="17"/>
      <c r="I862" s="18"/>
      <c r="J862" s="18">
        <v>44305</v>
      </c>
      <c r="K862" s="27" t="str">
        <f>IFERROR(VLOOKUP([1]!NeedsData[[#This Row],[Need Number]],[1]!Database[#Data],K$1,FALSE),"")</f>
        <v/>
      </c>
      <c r="L862" s="45" t="s">
        <v>2245</v>
      </c>
    </row>
    <row r="863" spans="1:12" ht="72.5" x14ac:dyDescent="0.35">
      <c r="A863" s="3" t="s">
        <v>861</v>
      </c>
      <c r="B863" s="6" t="str">
        <f t="shared" si="15"/>
        <v>PPL</v>
      </c>
      <c r="C863" s="6" t="s">
        <v>925</v>
      </c>
      <c r="D863" s="19">
        <v>44153</v>
      </c>
      <c r="E863" s="19">
        <v>44181</v>
      </c>
      <c r="F863" s="19">
        <v>44302</v>
      </c>
      <c r="G863" s="19" t="s">
        <v>1336</v>
      </c>
      <c r="H863" s="19"/>
      <c r="I863" s="20"/>
      <c r="J863" s="20">
        <v>44305</v>
      </c>
      <c r="K863" s="28" t="str">
        <f>IFERROR(VLOOKUP([1]!NeedsData[[#This Row],[Need Number]],[1]!Database[#Data],K$1,FALSE),"")</f>
        <v/>
      </c>
      <c r="L863" s="46" t="s">
        <v>2246</v>
      </c>
    </row>
    <row r="864" spans="1:12" x14ac:dyDescent="0.35">
      <c r="A864" s="5" t="s">
        <v>862</v>
      </c>
      <c r="B864" s="4" t="str">
        <f t="shared" si="15"/>
        <v>ME</v>
      </c>
      <c r="C864" s="4" t="s">
        <v>925</v>
      </c>
      <c r="D864" s="17">
        <v>43677</v>
      </c>
      <c r="E864" s="17">
        <v>44210</v>
      </c>
      <c r="F864" s="17"/>
      <c r="G864" s="17"/>
      <c r="H864" s="17"/>
      <c r="I864" s="18"/>
      <c r="J864" s="18"/>
      <c r="K864" s="27" t="str">
        <f>IFERROR(VLOOKUP([1]!NeedsData[[#This Row],[Need Number]],[1]!Database[#Data],K$1,FALSE),"")</f>
        <v/>
      </c>
      <c r="L864" s="36" t="str">
        <f>IFERROR(VLOOKUP([1]!NeedsData[[#This Row],[Need Number]],[1]!Database[#Data],L$1,FALSE),"")</f>
        <v/>
      </c>
    </row>
    <row r="865" spans="1:12" x14ac:dyDescent="0.35">
      <c r="A865" s="5" t="s">
        <v>863</v>
      </c>
      <c r="B865" s="6" t="str">
        <f t="shared" si="15"/>
        <v>ME</v>
      </c>
      <c r="C865" s="6" t="s">
        <v>925</v>
      </c>
      <c r="D865" s="19">
        <v>43677</v>
      </c>
      <c r="E865" s="19">
        <v>44210</v>
      </c>
      <c r="F865" s="19"/>
      <c r="G865" s="19"/>
      <c r="H865" s="19"/>
      <c r="I865" s="20"/>
      <c r="J865" s="20"/>
      <c r="K865" s="28" t="str">
        <f>IFERROR(VLOOKUP([1]!NeedsData[[#This Row],[Need Number]],[1]!Database[#Data],K$1,FALSE),"")</f>
        <v/>
      </c>
      <c r="L865" s="48" t="str">
        <f>IFERROR(VLOOKUP([1]!NeedsData[[#This Row],[Need Number]],[1]!Database[#Data],L$1,FALSE),"")</f>
        <v/>
      </c>
    </row>
    <row r="866" spans="1:12" ht="72.5" x14ac:dyDescent="0.35">
      <c r="A866" s="3" t="s">
        <v>864</v>
      </c>
      <c r="B866" s="4" t="str">
        <f t="shared" si="15"/>
        <v>PE</v>
      </c>
      <c r="C866" s="4" t="s">
        <v>925</v>
      </c>
      <c r="D866" s="17">
        <v>44181</v>
      </c>
      <c r="E866" s="17">
        <v>44210</v>
      </c>
      <c r="F866" s="17"/>
      <c r="G866" s="17"/>
      <c r="H866" s="17"/>
      <c r="I866" s="18"/>
      <c r="J866" s="18"/>
      <c r="K866" s="27" t="str">
        <f>IFERROR(VLOOKUP([1]!NeedsData[[#This Row],[Need Number]],[1]!Database[#Data],K$1,FALSE),"")</f>
        <v/>
      </c>
      <c r="L866" s="45" t="s">
        <v>2247</v>
      </c>
    </row>
    <row r="867" spans="1:12" ht="72.5" x14ac:dyDescent="0.35">
      <c r="A867" s="3" t="s">
        <v>865</v>
      </c>
      <c r="B867" s="6" t="str">
        <f t="shared" si="15"/>
        <v>PE</v>
      </c>
      <c r="C867" s="6" t="s">
        <v>925</v>
      </c>
      <c r="D867" s="19">
        <v>44181</v>
      </c>
      <c r="E867" s="19">
        <v>44210</v>
      </c>
      <c r="F867" s="19"/>
      <c r="G867" s="19"/>
      <c r="H867" s="19"/>
      <c r="I867" s="20"/>
      <c r="J867" s="20"/>
      <c r="K867" s="28" t="str">
        <f>IFERROR(VLOOKUP([1]!NeedsData[[#This Row],[Need Number]],[1]!Database[#Data],K$1,FALSE),"")</f>
        <v/>
      </c>
      <c r="L867" s="46" t="s">
        <v>2248</v>
      </c>
    </row>
    <row r="868" spans="1:12" ht="203" x14ac:dyDescent="0.35">
      <c r="A868" s="3" t="s">
        <v>866</v>
      </c>
      <c r="B868" s="4" t="str">
        <f t="shared" si="15"/>
        <v>PSEG</v>
      </c>
      <c r="C868" s="4" t="s">
        <v>925</v>
      </c>
      <c r="D868" s="17">
        <v>44153</v>
      </c>
      <c r="E868" s="17">
        <v>44210</v>
      </c>
      <c r="F868" s="17"/>
      <c r="G868" s="17"/>
      <c r="H868" s="17"/>
      <c r="I868" s="18"/>
      <c r="J868" s="18"/>
      <c r="K868" s="27" t="str">
        <f>IFERROR(VLOOKUP([1]!NeedsData[[#This Row],[Need Number]],[1]!Database[#Data],K$1,FALSE),"")</f>
        <v/>
      </c>
      <c r="L868" s="36" t="s">
        <v>2249</v>
      </c>
    </row>
    <row r="869" spans="1:12" ht="159.5" x14ac:dyDescent="0.35">
      <c r="A869" s="3" t="s">
        <v>867</v>
      </c>
      <c r="B869" s="6" t="str">
        <f t="shared" si="15"/>
        <v>PSEG</v>
      </c>
      <c r="C869" s="6" t="s">
        <v>925</v>
      </c>
      <c r="D869" s="19">
        <v>44153</v>
      </c>
      <c r="E869" s="19">
        <v>44210</v>
      </c>
      <c r="F869" s="19"/>
      <c r="G869" s="19"/>
      <c r="H869" s="19"/>
      <c r="I869" s="20"/>
      <c r="J869" s="20"/>
      <c r="K869" s="28" t="str">
        <f>IFERROR(VLOOKUP([1]!NeedsData[[#This Row],[Need Number]],[1]!Database[#Data],K$1,FALSE),"")</f>
        <v/>
      </c>
      <c r="L869" s="47" t="s">
        <v>2250</v>
      </c>
    </row>
    <row r="870" spans="1:12" ht="58" x14ac:dyDescent="0.35">
      <c r="A870" s="3" t="s">
        <v>868</v>
      </c>
      <c r="B870" s="4" t="str">
        <f t="shared" ref="B870:B917" si="16">IF(A870&lt;&gt;"",LEFT(A870,SEARCH("-",A870)-1),"")</f>
        <v>DPL</v>
      </c>
      <c r="C870" s="4" t="s">
        <v>925</v>
      </c>
      <c r="D870" s="17">
        <v>43490</v>
      </c>
      <c r="E870" s="17">
        <v>44243</v>
      </c>
      <c r="F870" s="17"/>
      <c r="G870" s="17"/>
      <c r="H870" s="17"/>
      <c r="I870" s="18"/>
      <c r="J870" s="18"/>
      <c r="K870" s="27" t="s">
        <v>1686</v>
      </c>
      <c r="L870" s="36" t="s">
        <v>2251</v>
      </c>
    </row>
    <row r="871" spans="1:12" ht="203" x14ac:dyDescent="0.35">
      <c r="A871" s="3" t="s">
        <v>869</v>
      </c>
      <c r="B871" s="6" t="str">
        <f t="shared" si="16"/>
        <v>PN</v>
      </c>
      <c r="C871" s="6" t="s">
        <v>925</v>
      </c>
      <c r="D871" s="19">
        <v>44210</v>
      </c>
      <c r="E871" s="19">
        <v>44243</v>
      </c>
      <c r="F871" s="19"/>
      <c r="G871" s="19"/>
      <c r="H871" s="19"/>
      <c r="I871" s="20"/>
      <c r="J871" s="20"/>
      <c r="K871" s="28" t="str">
        <f>IFERROR(VLOOKUP([1]!NeedsData[[#This Row],[Need Number]],[1]!Database[#Data],K$1,FALSE),"")</f>
        <v/>
      </c>
      <c r="L871" s="47" t="s">
        <v>2252</v>
      </c>
    </row>
    <row r="872" spans="1:12" ht="188.5" x14ac:dyDescent="0.35">
      <c r="A872" s="3" t="s">
        <v>870</v>
      </c>
      <c r="B872" s="4" t="str">
        <f t="shared" si="16"/>
        <v>PSEG</v>
      </c>
      <c r="C872" s="4" t="s">
        <v>925</v>
      </c>
      <c r="D872" s="17">
        <v>44153</v>
      </c>
      <c r="E872" s="17">
        <v>44243</v>
      </c>
      <c r="F872" s="17"/>
      <c r="G872" s="17"/>
      <c r="H872" s="17"/>
      <c r="I872" s="18"/>
      <c r="J872" s="18"/>
      <c r="K872" s="27" t="str">
        <f>IFERROR(VLOOKUP([1]!NeedsData[[#This Row],[Need Number]],[1]!Database[#Data],K$1,FALSE),"")</f>
        <v/>
      </c>
      <c r="L872" s="8" t="s">
        <v>2253</v>
      </c>
    </row>
    <row r="873" spans="1:12" ht="101.5" x14ac:dyDescent="0.35">
      <c r="A873" s="3" t="s">
        <v>871</v>
      </c>
      <c r="B873" s="6" t="str">
        <f t="shared" si="16"/>
        <v>PN</v>
      </c>
      <c r="C873" s="6" t="s">
        <v>925</v>
      </c>
      <c r="D873" s="19">
        <v>44273</v>
      </c>
      <c r="E873" s="19">
        <v>44300</v>
      </c>
      <c r="F873" s="19"/>
      <c r="G873" s="19"/>
      <c r="H873" s="19"/>
      <c r="I873" s="20"/>
      <c r="J873" s="20"/>
      <c r="K873" s="28" t="str">
        <f>IFERROR(VLOOKUP([1]!NeedsData[[#This Row],[Need Number]],[1]!Database[#Data],K$1,FALSE),"")</f>
        <v/>
      </c>
      <c r="L873" s="47" t="s">
        <v>2254</v>
      </c>
    </row>
    <row r="874" spans="1:12" ht="58" x14ac:dyDescent="0.35">
      <c r="A874" s="3" t="s">
        <v>872</v>
      </c>
      <c r="B874" s="4" t="str">
        <f t="shared" si="16"/>
        <v>PPL</v>
      </c>
      <c r="C874" s="4" t="s">
        <v>925</v>
      </c>
      <c r="D874" s="17">
        <v>44336</v>
      </c>
      <c r="E874" s="17"/>
      <c r="F874" s="17"/>
      <c r="G874" s="17"/>
      <c r="H874" s="17"/>
      <c r="I874" s="18"/>
      <c r="J874" s="18"/>
      <c r="K874" s="27" t="str">
        <f>IFERROR(VLOOKUP([1]!NeedsData[[#This Row],[Need Number]],[1]!Database[#Data],K$1,FALSE),"")</f>
        <v/>
      </c>
      <c r="L874" s="8" t="s">
        <v>2255</v>
      </c>
    </row>
    <row r="875" spans="1:12" ht="290" x14ac:dyDescent="0.35">
      <c r="A875" s="3" t="s">
        <v>873</v>
      </c>
      <c r="B875" s="6" t="str">
        <f t="shared" si="16"/>
        <v>PSEG</v>
      </c>
      <c r="C875" s="6" t="s">
        <v>925</v>
      </c>
      <c r="D875" s="19">
        <v>44153</v>
      </c>
      <c r="E875" s="19">
        <v>44300</v>
      </c>
      <c r="F875" s="19">
        <v>44403</v>
      </c>
      <c r="G875" s="19" t="s">
        <v>1337</v>
      </c>
      <c r="H875" s="19"/>
      <c r="I875" s="20"/>
      <c r="J875" s="20">
        <v>44403</v>
      </c>
      <c r="K875" s="28" t="str">
        <f>IFERROR(VLOOKUP([1]!NeedsData[[#This Row],[Need Number]],[1]!Database[#Data],K$1,FALSE),"")</f>
        <v/>
      </c>
      <c r="L875" s="47" t="s">
        <v>2256</v>
      </c>
    </row>
    <row r="876" spans="1:12" ht="377" x14ac:dyDescent="0.35">
      <c r="A876" s="3" t="s">
        <v>874</v>
      </c>
      <c r="B876" s="4" t="str">
        <f t="shared" si="16"/>
        <v>PN</v>
      </c>
      <c r="C876" s="4" t="s">
        <v>925</v>
      </c>
      <c r="D876" s="17">
        <v>43972</v>
      </c>
      <c r="E876" s="17">
        <v>44302</v>
      </c>
      <c r="F876" s="17"/>
      <c r="G876" s="17"/>
      <c r="H876" s="17"/>
      <c r="I876" s="18"/>
      <c r="J876" s="18"/>
      <c r="K876" s="41" t="s">
        <v>1687</v>
      </c>
      <c r="L876" s="8" t="s">
        <v>2257</v>
      </c>
    </row>
    <row r="877" spans="1:12" x14ac:dyDescent="0.35">
      <c r="A877" s="3" t="s">
        <v>875</v>
      </c>
      <c r="B877" s="6" t="str">
        <f t="shared" si="16"/>
        <v>JCPL</v>
      </c>
      <c r="C877" s="6" t="s">
        <v>925</v>
      </c>
      <c r="D877" s="19">
        <v>43566</v>
      </c>
      <c r="E877" s="19">
        <v>44327</v>
      </c>
      <c r="F877" s="19"/>
      <c r="G877" s="19"/>
      <c r="H877" s="19"/>
      <c r="I877" s="20"/>
      <c r="J877" s="20"/>
      <c r="K877" s="28" t="str">
        <f>IFERROR(VLOOKUP([1]!NeedsData[[#This Row],[Need Number]],[1]!Database[#Data],K$1,FALSE),"")</f>
        <v/>
      </c>
      <c r="L877" s="48" t="str">
        <f>IFERROR(VLOOKUP([1]!NeedsData[[#This Row],[Need Number]],[1]!Database[#Data],L$1,FALSE),"")</f>
        <v/>
      </c>
    </row>
    <row r="878" spans="1:12" ht="145" x14ac:dyDescent="0.35">
      <c r="A878" s="3" t="s">
        <v>876</v>
      </c>
      <c r="B878" s="4" t="str">
        <f t="shared" si="16"/>
        <v>ACE</v>
      </c>
      <c r="C878" s="4" t="s">
        <v>925</v>
      </c>
      <c r="D878" s="17">
        <v>44243</v>
      </c>
      <c r="E878" s="17">
        <v>44336</v>
      </c>
      <c r="F878" s="17"/>
      <c r="G878" s="17"/>
      <c r="H878" s="17"/>
      <c r="I878" s="18"/>
      <c r="J878" s="18"/>
      <c r="K878" s="27" t="str">
        <f>IFERROR(VLOOKUP([1]!NeedsData[[#This Row],[Need Number]],[1]!Database[#Data],K$1,FALSE),"")</f>
        <v/>
      </c>
      <c r="L878" s="8" t="s">
        <v>2258</v>
      </c>
    </row>
    <row r="879" spans="1:12" ht="87" x14ac:dyDescent="0.35">
      <c r="A879" s="3" t="s">
        <v>877</v>
      </c>
      <c r="B879" s="6" t="str">
        <f t="shared" si="16"/>
        <v>ME</v>
      </c>
      <c r="C879" s="6" t="s">
        <v>925</v>
      </c>
      <c r="D879" s="19">
        <v>43937</v>
      </c>
      <c r="E879" s="19">
        <v>44336</v>
      </c>
      <c r="F879" s="19"/>
      <c r="G879" s="19"/>
      <c r="H879" s="19"/>
      <c r="I879" s="20"/>
      <c r="J879" s="20"/>
      <c r="K879" s="28" t="s">
        <v>1688</v>
      </c>
      <c r="L879" s="46" t="s">
        <v>2259</v>
      </c>
    </row>
    <row r="880" spans="1:12" ht="304.5" x14ac:dyDescent="0.35">
      <c r="A880" s="3" t="s">
        <v>878</v>
      </c>
      <c r="B880" s="4" t="str">
        <f t="shared" si="16"/>
        <v>ODEC</v>
      </c>
      <c r="C880" s="4" t="s">
        <v>925</v>
      </c>
      <c r="D880" s="17">
        <v>44300</v>
      </c>
      <c r="E880" s="17">
        <v>44336</v>
      </c>
      <c r="F880" s="17">
        <v>44434</v>
      </c>
      <c r="G880" s="17" t="s">
        <v>1338</v>
      </c>
      <c r="H880" s="17"/>
      <c r="I880" s="18"/>
      <c r="J880" s="18">
        <v>44434</v>
      </c>
      <c r="K880" s="27" t="str">
        <f>IFERROR(VLOOKUP([1]!NeedsData[[#This Row],[Need Number]],[1]!Database[#Data],K$1,FALSE),"")</f>
        <v/>
      </c>
      <c r="L880" s="8" t="s">
        <v>2260</v>
      </c>
    </row>
    <row r="881" spans="1:12" ht="101.5" x14ac:dyDescent="0.35">
      <c r="A881" s="3" t="s">
        <v>879</v>
      </c>
      <c r="B881" s="6" t="str">
        <f t="shared" si="16"/>
        <v>PSEG</v>
      </c>
      <c r="C881" s="6" t="s">
        <v>925</v>
      </c>
      <c r="D881" s="19">
        <v>44300</v>
      </c>
      <c r="E881" s="19">
        <v>44336</v>
      </c>
      <c r="F881" s="19"/>
      <c r="G881" s="19"/>
      <c r="H881" s="19"/>
      <c r="I881" s="20"/>
      <c r="J881" s="20"/>
      <c r="K881" s="28" t="str">
        <f>IFERROR(VLOOKUP([1]!NeedsData[[#This Row],[Need Number]],[1]!Database[#Data],K$1,FALSE),"")</f>
        <v/>
      </c>
      <c r="L881" s="47" t="s">
        <v>2261</v>
      </c>
    </row>
    <row r="882" spans="1:12" ht="72.5" x14ac:dyDescent="0.35">
      <c r="A882" s="3" t="s">
        <v>880</v>
      </c>
      <c r="B882" s="4" t="str">
        <f t="shared" si="16"/>
        <v>BGE</v>
      </c>
      <c r="C882" s="4" t="s">
        <v>925</v>
      </c>
      <c r="D882" s="17">
        <v>44355</v>
      </c>
      <c r="E882" s="17">
        <v>44390</v>
      </c>
      <c r="F882" s="17"/>
      <c r="G882" s="17"/>
      <c r="H882" s="17"/>
      <c r="I882" s="18"/>
      <c r="J882" s="18"/>
      <c r="K882" s="27" t="str">
        <f>IFERROR(VLOOKUP([1]!NeedsData[[#This Row],[Need Number]],[1]!Database[#Data],K$1,FALSE),"")</f>
        <v/>
      </c>
      <c r="L882" s="8" t="s">
        <v>2262</v>
      </c>
    </row>
    <row r="883" spans="1:12" ht="188.5" x14ac:dyDescent="0.35">
      <c r="A883" s="3" t="s">
        <v>881</v>
      </c>
      <c r="B883" s="6" t="str">
        <f t="shared" si="16"/>
        <v>BGE</v>
      </c>
      <c r="C883" s="6" t="s">
        <v>925</v>
      </c>
      <c r="D883" s="19">
        <v>44390</v>
      </c>
      <c r="E883" s="19">
        <v>44418</v>
      </c>
      <c r="F883" s="19"/>
      <c r="G883" s="19"/>
      <c r="H883" s="19"/>
      <c r="I883" s="20"/>
      <c r="J883" s="20"/>
      <c r="K883" s="28" t="str">
        <f>IFERROR(VLOOKUP([1]!NeedsData[[#This Row],[Need Number]],[1]!Database[#Data],K$1,FALSE),"")</f>
        <v/>
      </c>
      <c r="L883" s="47" t="s">
        <v>2263</v>
      </c>
    </row>
    <row r="884" spans="1:12" ht="87" x14ac:dyDescent="0.35">
      <c r="A884" s="3" t="s">
        <v>882</v>
      </c>
      <c r="B884" s="4" t="str">
        <f t="shared" si="16"/>
        <v>BGE</v>
      </c>
      <c r="C884" s="4" t="s">
        <v>925</v>
      </c>
      <c r="D884" s="17">
        <v>44389</v>
      </c>
      <c r="E884" s="17">
        <v>44421</v>
      </c>
      <c r="F884" s="17"/>
      <c r="G884" s="17"/>
      <c r="H884" s="17"/>
      <c r="I884" s="18"/>
      <c r="J884" s="18"/>
      <c r="K884" s="27" t="str">
        <f>IFERROR(VLOOKUP([1]!NeedsData[[#This Row],[Need Number]],[1]!Database[#Data],K$1,FALSE),"")</f>
        <v/>
      </c>
      <c r="L884" s="8" t="s">
        <v>2264</v>
      </c>
    </row>
    <row r="885" spans="1:12" ht="72.5" x14ac:dyDescent="0.35">
      <c r="A885" s="3" t="s">
        <v>883</v>
      </c>
      <c r="B885" s="6" t="str">
        <f t="shared" si="16"/>
        <v>BGE</v>
      </c>
      <c r="C885" s="6" t="s">
        <v>925</v>
      </c>
      <c r="D885" s="19">
        <v>44389</v>
      </c>
      <c r="E885" s="19">
        <v>44421</v>
      </c>
      <c r="F885" s="19"/>
      <c r="G885" s="19"/>
      <c r="H885" s="19"/>
      <c r="I885" s="20"/>
      <c r="J885" s="20"/>
      <c r="K885" s="28" t="str">
        <f>IFERROR(VLOOKUP([1]!NeedsData[[#This Row],[Need Number]],[1]!Database[#Data],K$1,FALSE),"")</f>
        <v/>
      </c>
      <c r="L885" s="47" t="s">
        <v>2265</v>
      </c>
    </row>
    <row r="886" spans="1:12" ht="58" x14ac:dyDescent="0.35">
      <c r="A886" s="3" t="s">
        <v>884</v>
      </c>
      <c r="B886" s="4" t="str">
        <f t="shared" si="16"/>
        <v>PPL</v>
      </c>
      <c r="C886" s="4" t="s">
        <v>925</v>
      </c>
      <c r="D886" s="17">
        <v>44336</v>
      </c>
      <c r="E886" s="17">
        <v>44421</v>
      </c>
      <c r="F886" s="17"/>
      <c r="G886" s="17"/>
      <c r="H886" s="17"/>
      <c r="I886" s="18"/>
      <c r="J886" s="18"/>
      <c r="K886" s="27" t="str">
        <f>IFERROR(VLOOKUP([1]!NeedsData[[#This Row],[Need Number]],[1]!Database[#Data],K$1,FALSE),"")</f>
        <v/>
      </c>
      <c r="L886" s="8" t="s">
        <v>2266</v>
      </c>
    </row>
    <row r="887" spans="1:12" ht="58" x14ac:dyDescent="0.35">
      <c r="A887" s="3" t="s">
        <v>885</v>
      </c>
      <c r="B887" s="6" t="str">
        <f t="shared" si="16"/>
        <v>PPL</v>
      </c>
      <c r="C887" s="6" t="s">
        <v>925</v>
      </c>
      <c r="D887" s="19">
        <v>44336</v>
      </c>
      <c r="E887" s="19">
        <v>44421</v>
      </c>
      <c r="F887" s="19"/>
      <c r="G887" s="19"/>
      <c r="H887" s="19"/>
      <c r="I887" s="20"/>
      <c r="J887" s="20"/>
      <c r="K887" s="28" t="str">
        <f>IFERROR(VLOOKUP([1]!NeedsData[[#This Row],[Need Number]],[1]!Database[#Data],K$1,FALSE),"")</f>
        <v/>
      </c>
      <c r="L887" s="47" t="s">
        <v>2267</v>
      </c>
    </row>
    <row r="888" spans="1:12" ht="87" x14ac:dyDescent="0.35">
      <c r="A888" s="3" t="s">
        <v>886</v>
      </c>
      <c r="B888" s="4" t="str">
        <f t="shared" si="16"/>
        <v>PPL</v>
      </c>
      <c r="C888" s="4" t="s">
        <v>925</v>
      </c>
      <c r="D888" s="17">
        <v>44362</v>
      </c>
      <c r="E888" s="17">
        <v>44421</v>
      </c>
      <c r="F888" s="17"/>
      <c r="G888" s="17"/>
      <c r="H888" s="17"/>
      <c r="I888" s="18"/>
      <c r="J888" s="18"/>
      <c r="K888" s="27" t="str">
        <f>IFERROR(VLOOKUP([1]!NeedsData[[#This Row],[Need Number]],[1]!Database[#Data],K$1,FALSE),"")</f>
        <v/>
      </c>
      <c r="L888" s="8" t="s">
        <v>2268</v>
      </c>
    </row>
    <row r="889" spans="1:12" ht="72.5" x14ac:dyDescent="0.35">
      <c r="A889" s="3" t="s">
        <v>887</v>
      </c>
      <c r="B889" s="6" t="str">
        <f t="shared" si="16"/>
        <v>PPL</v>
      </c>
      <c r="C889" s="6" t="s">
        <v>925</v>
      </c>
      <c r="D889" s="19">
        <v>44389</v>
      </c>
      <c r="E889" s="19">
        <v>44421</v>
      </c>
      <c r="F889" s="19"/>
      <c r="G889" s="19"/>
      <c r="H889" s="19"/>
      <c r="I889" s="20"/>
      <c r="J889" s="20"/>
      <c r="K889" s="28" t="str">
        <f>IFERROR(VLOOKUP([1]!NeedsData[[#This Row],[Need Number]],[1]!Database[#Data],K$1,FALSE),"")</f>
        <v/>
      </c>
      <c r="L889" s="47" t="s">
        <v>2269</v>
      </c>
    </row>
    <row r="890" spans="1:12" ht="275.5" x14ac:dyDescent="0.35">
      <c r="A890" s="3" t="s">
        <v>888</v>
      </c>
      <c r="B890" s="4" t="str">
        <f t="shared" si="16"/>
        <v>ME</v>
      </c>
      <c r="C890" s="4" t="s">
        <v>925</v>
      </c>
      <c r="D890" s="17">
        <v>44362</v>
      </c>
      <c r="E890" s="17">
        <v>44456</v>
      </c>
      <c r="F890" s="17"/>
      <c r="G890" s="17"/>
      <c r="H890" s="17"/>
      <c r="I890" s="18"/>
      <c r="J890" s="18"/>
      <c r="K890" s="27" t="str">
        <f>IFERROR(VLOOKUP([1]!NeedsData[[#This Row],[Need Number]],[1]!Database[#Data],K$1,FALSE),"")</f>
        <v/>
      </c>
      <c r="L890" s="8" t="s">
        <v>2270</v>
      </c>
    </row>
    <row r="891" spans="1:12" ht="58" x14ac:dyDescent="0.35">
      <c r="A891" s="3" t="s">
        <v>889</v>
      </c>
      <c r="B891" s="6" t="str">
        <f t="shared" si="16"/>
        <v>PSEG</v>
      </c>
      <c r="C891" s="6" t="s">
        <v>925</v>
      </c>
      <c r="D891" s="19">
        <v>44300</v>
      </c>
      <c r="E891" s="19"/>
      <c r="F891" s="19"/>
      <c r="G891" s="19"/>
      <c r="H891" s="19"/>
      <c r="I891" s="20"/>
      <c r="J891" s="20"/>
      <c r="K891" s="28" t="str">
        <f>IFERROR(VLOOKUP([1]!NeedsData[[#This Row],[Need Number]],[1]!Database[#Data],K$1,FALSE),"")</f>
        <v/>
      </c>
      <c r="L891" s="47" t="s">
        <v>2271</v>
      </c>
    </row>
    <row r="892" spans="1:12" ht="101.5" x14ac:dyDescent="0.35">
      <c r="A892" s="3" t="s">
        <v>890</v>
      </c>
      <c r="B892" s="4" t="str">
        <f t="shared" si="16"/>
        <v>PSEG</v>
      </c>
      <c r="C892" s="4" t="s">
        <v>925</v>
      </c>
      <c r="D892" s="17">
        <v>44418</v>
      </c>
      <c r="E892" s="17"/>
      <c r="F892" s="17"/>
      <c r="G892" s="17"/>
      <c r="H892" s="17"/>
      <c r="I892" s="18"/>
      <c r="J892" s="18"/>
      <c r="K892" s="27" t="str">
        <f>IFERROR(VLOOKUP([1]!NeedsData[[#This Row],[Need Number]],[1]!Database[#Data],K$1,FALSE),"")</f>
        <v/>
      </c>
      <c r="L892" s="8" t="s">
        <v>2272</v>
      </c>
    </row>
    <row r="893" spans="1:12" ht="101.5" x14ac:dyDescent="0.35">
      <c r="A893" s="3" t="s">
        <v>891</v>
      </c>
      <c r="B893" s="6" t="str">
        <f t="shared" si="16"/>
        <v>PSEG</v>
      </c>
      <c r="C893" s="6" t="s">
        <v>925</v>
      </c>
      <c r="D893" s="19">
        <v>44421</v>
      </c>
      <c r="E893" s="19">
        <v>44456</v>
      </c>
      <c r="F893" s="19"/>
      <c r="G893" s="19"/>
      <c r="H893" s="19"/>
      <c r="I893" s="20"/>
      <c r="J893" s="20"/>
      <c r="K893" s="28" t="str">
        <f>IFERROR(VLOOKUP([1]!NeedsData[[#This Row],[Need Number]],[1]!Database[#Data],K$1,FALSE),"")</f>
        <v/>
      </c>
      <c r="L893" s="47" t="s">
        <v>2273</v>
      </c>
    </row>
    <row r="894" spans="1:12" x14ac:dyDescent="0.35">
      <c r="A894" s="3" t="s">
        <v>892</v>
      </c>
      <c r="B894" s="4" t="str">
        <f t="shared" si="16"/>
        <v>ACE</v>
      </c>
      <c r="C894" s="4" t="s">
        <v>925</v>
      </c>
      <c r="D894" s="17">
        <v>43402</v>
      </c>
      <c r="E894" s="17" t="s">
        <v>1339</v>
      </c>
      <c r="F894" s="17"/>
      <c r="G894" s="17"/>
      <c r="H894" s="17"/>
      <c r="I894" s="18"/>
      <c r="J894" s="18"/>
      <c r="K894" s="27" t="str">
        <f>IFERROR(VLOOKUP([1]!NeedsData[[#This Row],[Need Number]],[1]!Database[#Data],K$1,FALSE),"")</f>
        <v/>
      </c>
      <c r="L894" s="36" t="str">
        <f>IFERROR(VLOOKUP([1]!NeedsData[[#This Row],[Need Number]],[1]!Database[#Data],L$1,FALSE),"")</f>
        <v/>
      </c>
    </row>
    <row r="895" spans="1:12" ht="203" x14ac:dyDescent="0.35">
      <c r="A895" s="3" t="s">
        <v>893</v>
      </c>
      <c r="B895" s="6" t="str">
        <f t="shared" si="16"/>
        <v>ComEd</v>
      </c>
      <c r="C895" s="6" t="s">
        <v>929</v>
      </c>
      <c r="D895" s="19">
        <v>44456</v>
      </c>
      <c r="E895" s="19">
        <v>44484</v>
      </c>
      <c r="F895" s="19"/>
      <c r="G895" s="19"/>
      <c r="H895" s="19"/>
      <c r="I895" s="20"/>
      <c r="J895" s="20"/>
      <c r="K895" s="28" t="s">
        <v>1689</v>
      </c>
      <c r="L895" s="47" t="s">
        <v>2274</v>
      </c>
    </row>
    <row r="896" spans="1:12" ht="261" x14ac:dyDescent="0.35">
      <c r="A896" s="3" t="s">
        <v>894</v>
      </c>
      <c r="B896" s="4" t="str">
        <f t="shared" si="16"/>
        <v>ComEd</v>
      </c>
      <c r="C896" s="4" t="s">
        <v>929</v>
      </c>
      <c r="D896" s="17">
        <v>44474</v>
      </c>
      <c r="E896" s="17">
        <v>44502</v>
      </c>
      <c r="F896" s="17"/>
      <c r="G896" s="17"/>
      <c r="H896" s="17"/>
      <c r="I896" s="18"/>
      <c r="J896" s="18"/>
      <c r="K896" s="27" t="s">
        <v>1690</v>
      </c>
      <c r="L896" s="8" t="s">
        <v>2275</v>
      </c>
    </row>
    <row r="897" spans="1:12" ht="409.5" x14ac:dyDescent="0.35">
      <c r="A897" s="3" t="s">
        <v>895</v>
      </c>
      <c r="B897" s="6" t="str">
        <f t="shared" si="16"/>
        <v>AEP</v>
      </c>
      <c r="C897" s="6" t="s">
        <v>929</v>
      </c>
      <c r="D897" s="19">
        <v>44393</v>
      </c>
      <c r="E897" s="19"/>
      <c r="F897" s="19"/>
      <c r="G897" s="19"/>
      <c r="H897" s="19"/>
      <c r="I897" s="20"/>
      <c r="J897" s="20"/>
      <c r="K897" s="28" t="s">
        <v>1691</v>
      </c>
      <c r="L897" s="47" t="s">
        <v>2276</v>
      </c>
    </row>
    <row r="898" spans="1:12" ht="409.5" x14ac:dyDescent="0.35">
      <c r="A898" s="3" t="s">
        <v>896</v>
      </c>
      <c r="B898" s="4" t="str">
        <f t="shared" si="16"/>
        <v>AEP</v>
      </c>
      <c r="C898" s="4" t="s">
        <v>929</v>
      </c>
      <c r="D898" s="17">
        <v>44393</v>
      </c>
      <c r="E898" s="17"/>
      <c r="F898" s="17"/>
      <c r="G898" s="17"/>
      <c r="H898" s="17"/>
      <c r="I898" s="18"/>
      <c r="J898" s="18"/>
      <c r="K898" s="27" t="s">
        <v>1379</v>
      </c>
      <c r="L898" s="8" t="s">
        <v>2277</v>
      </c>
    </row>
    <row r="899" spans="1:12" ht="174" x14ac:dyDescent="0.35">
      <c r="A899" s="3" t="s">
        <v>897</v>
      </c>
      <c r="B899" s="6" t="str">
        <f t="shared" si="16"/>
        <v>AEP</v>
      </c>
      <c r="C899" s="6" t="s">
        <v>929</v>
      </c>
      <c r="D899" s="19">
        <v>44393</v>
      </c>
      <c r="E899" s="19"/>
      <c r="F899" s="19"/>
      <c r="G899" s="19"/>
      <c r="H899" s="19"/>
      <c r="I899" s="20"/>
      <c r="J899" s="20"/>
      <c r="K899" s="28" t="s">
        <v>1692</v>
      </c>
      <c r="L899" s="48" t="s">
        <v>2278</v>
      </c>
    </row>
    <row r="900" spans="1:12" ht="409.5" x14ac:dyDescent="0.35">
      <c r="A900" s="3" t="s">
        <v>898</v>
      </c>
      <c r="B900" s="4" t="str">
        <f t="shared" si="16"/>
        <v>AEP</v>
      </c>
      <c r="C900" s="4" t="s">
        <v>929</v>
      </c>
      <c r="D900" s="17">
        <v>44424</v>
      </c>
      <c r="E900" s="17"/>
      <c r="F900" s="17"/>
      <c r="G900" s="17"/>
      <c r="H900" s="17"/>
      <c r="I900" s="18"/>
      <c r="J900" s="18"/>
      <c r="K900" s="27" t="s">
        <v>1496</v>
      </c>
      <c r="L900" s="8" t="s">
        <v>2279</v>
      </c>
    </row>
    <row r="901" spans="1:12" ht="72.5" x14ac:dyDescent="0.35">
      <c r="A901" s="3" t="s">
        <v>899</v>
      </c>
      <c r="B901" s="6" t="str">
        <f t="shared" si="16"/>
        <v>AEP</v>
      </c>
      <c r="C901" s="6" t="s">
        <v>929</v>
      </c>
      <c r="D901" s="19">
        <v>44424</v>
      </c>
      <c r="E901" s="19"/>
      <c r="F901" s="19"/>
      <c r="G901" s="19"/>
      <c r="H901" s="19"/>
      <c r="I901" s="20"/>
      <c r="J901" s="20"/>
      <c r="K901" s="28" t="s">
        <v>1518</v>
      </c>
      <c r="L901" s="47" t="s">
        <v>2280</v>
      </c>
    </row>
    <row r="902" spans="1:12" ht="409.5" x14ac:dyDescent="0.35">
      <c r="A902" s="3" t="s">
        <v>900</v>
      </c>
      <c r="B902" s="4" t="str">
        <f t="shared" si="16"/>
        <v>AEP</v>
      </c>
      <c r="C902" s="4" t="s">
        <v>929</v>
      </c>
      <c r="D902" s="17">
        <v>44424</v>
      </c>
      <c r="E902" s="17"/>
      <c r="F902" s="17"/>
      <c r="G902" s="17"/>
      <c r="H902" s="17"/>
      <c r="I902" s="18"/>
      <c r="J902" s="18"/>
      <c r="K902" s="27" t="s">
        <v>1376</v>
      </c>
      <c r="L902" s="8" t="s">
        <v>2281</v>
      </c>
    </row>
    <row r="903" spans="1:12" ht="101.5" x14ac:dyDescent="0.35">
      <c r="A903" s="3" t="s">
        <v>901</v>
      </c>
      <c r="B903" s="6" t="str">
        <f t="shared" si="16"/>
        <v>AEP</v>
      </c>
      <c r="C903" s="6" t="s">
        <v>929</v>
      </c>
      <c r="D903" s="19">
        <v>44456</v>
      </c>
      <c r="E903" s="19"/>
      <c r="F903" s="19"/>
      <c r="G903" s="19"/>
      <c r="H903" s="19"/>
      <c r="I903" s="20"/>
      <c r="J903" s="20"/>
      <c r="K903" s="28" t="s">
        <v>1693</v>
      </c>
      <c r="L903" s="47" t="s">
        <v>2282</v>
      </c>
    </row>
    <row r="904" spans="1:12" ht="72.5" x14ac:dyDescent="0.35">
      <c r="A904" s="3" t="s">
        <v>902</v>
      </c>
      <c r="B904" s="4" t="str">
        <f t="shared" si="16"/>
        <v>AEP</v>
      </c>
      <c r="C904" s="4" t="s">
        <v>929</v>
      </c>
      <c r="D904" s="17">
        <v>44456</v>
      </c>
      <c r="E904" s="17"/>
      <c r="F904" s="17"/>
      <c r="G904" s="17"/>
      <c r="H904" s="17"/>
      <c r="I904" s="18"/>
      <c r="J904" s="18"/>
      <c r="K904" s="27" t="s">
        <v>1694</v>
      </c>
      <c r="L904" s="8" t="s">
        <v>2283</v>
      </c>
    </row>
    <row r="905" spans="1:12" ht="409.5" x14ac:dyDescent="0.35">
      <c r="A905" s="3" t="s">
        <v>903</v>
      </c>
      <c r="B905" s="6" t="str">
        <f t="shared" si="16"/>
        <v>AEP</v>
      </c>
      <c r="C905" s="6" t="s">
        <v>929</v>
      </c>
      <c r="D905" s="19">
        <v>44456</v>
      </c>
      <c r="E905" s="19"/>
      <c r="F905" s="19"/>
      <c r="G905" s="19"/>
      <c r="H905" s="19"/>
      <c r="I905" s="20"/>
      <c r="J905" s="20"/>
      <c r="K905" s="28" t="s">
        <v>1695</v>
      </c>
      <c r="L905" s="47" t="s">
        <v>2284</v>
      </c>
    </row>
    <row r="906" spans="1:12" ht="174" x14ac:dyDescent="0.35">
      <c r="A906" s="3" t="s">
        <v>904</v>
      </c>
      <c r="B906" s="4" t="str">
        <f t="shared" si="16"/>
        <v>DEOK</v>
      </c>
      <c r="C906" s="4" t="s">
        <v>929</v>
      </c>
      <c r="D906" s="17">
        <v>44456</v>
      </c>
      <c r="E906" s="17"/>
      <c r="F906" s="17"/>
      <c r="G906" s="17"/>
      <c r="H906" s="17"/>
      <c r="I906" s="18"/>
      <c r="J906" s="18"/>
      <c r="K906" s="27" t="s">
        <v>1615</v>
      </c>
      <c r="L906" s="8" t="s">
        <v>2285</v>
      </c>
    </row>
    <row r="907" spans="1:12" ht="145" x14ac:dyDescent="0.35">
      <c r="A907" s="3" t="s">
        <v>905</v>
      </c>
      <c r="B907" s="6" t="str">
        <f t="shared" si="16"/>
        <v>DEOK</v>
      </c>
      <c r="C907" s="6" t="s">
        <v>929</v>
      </c>
      <c r="D907" s="19">
        <v>44456</v>
      </c>
      <c r="E907" s="19"/>
      <c r="F907" s="19"/>
      <c r="G907" s="19"/>
      <c r="H907" s="19"/>
      <c r="I907" s="20"/>
      <c r="J907" s="20"/>
      <c r="K907" s="28" t="s">
        <v>1696</v>
      </c>
      <c r="L907" s="47" t="s">
        <v>2286</v>
      </c>
    </row>
    <row r="908" spans="1:12" ht="319" x14ac:dyDescent="0.35">
      <c r="A908" s="3" t="s">
        <v>906</v>
      </c>
      <c r="B908" s="4" t="str">
        <f t="shared" si="16"/>
        <v>ATSI</v>
      </c>
      <c r="C908" s="4" t="s">
        <v>929</v>
      </c>
      <c r="D908" s="17">
        <v>44484</v>
      </c>
      <c r="E908" s="17"/>
      <c r="F908" s="17"/>
      <c r="G908" s="17"/>
      <c r="H908" s="17"/>
      <c r="I908" s="18"/>
      <c r="J908" s="18"/>
      <c r="K908" s="27" t="s">
        <v>1697</v>
      </c>
      <c r="L908" s="8" t="s">
        <v>2287</v>
      </c>
    </row>
    <row r="909" spans="1:12" ht="116" x14ac:dyDescent="0.35">
      <c r="A909" s="3" t="s">
        <v>907</v>
      </c>
      <c r="B909" s="6" t="str">
        <f t="shared" si="16"/>
        <v>ATSI</v>
      </c>
      <c r="C909" s="6" t="s">
        <v>929</v>
      </c>
      <c r="D909" s="19">
        <v>44484</v>
      </c>
      <c r="E909" s="19"/>
      <c r="F909" s="19"/>
      <c r="G909" s="19"/>
      <c r="H909" s="19"/>
      <c r="I909" s="20"/>
      <c r="J909" s="20"/>
      <c r="K909" s="28" t="s">
        <v>1698</v>
      </c>
      <c r="L909" s="47" t="s">
        <v>2288</v>
      </c>
    </row>
    <row r="910" spans="1:12" ht="203" x14ac:dyDescent="0.35">
      <c r="A910" s="3" t="s">
        <v>908</v>
      </c>
      <c r="B910" s="4" t="str">
        <f t="shared" si="16"/>
        <v>ATSI</v>
      </c>
      <c r="C910" s="4" t="s">
        <v>929</v>
      </c>
      <c r="D910" s="17">
        <v>44484</v>
      </c>
      <c r="E910" s="17"/>
      <c r="F910" s="17"/>
      <c r="G910" s="17"/>
      <c r="H910" s="17"/>
      <c r="I910" s="18"/>
      <c r="J910" s="18"/>
      <c r="K910" s="27" t="s">
        <v>1699</v>
      </c>
      <c r="L910" s="8" t="s">
        <v>2289</v>
      </c>
    </row>
    <row r="911" spans="1:12" ht="203" x14ac:dyDescent="0.35">
      <c r="A911" s="3" t="s">
        <v>909</v>
      </c>
      <c r="B911" s="6" t="str">
        <f t="shared" si="16"/>
        <v>ATSI</v>
      </c>
      <c r="C911" s="6" t="s">
        <v>929</v>
      </c>
      <c r="D911" s="19">
        <v>44484</v>
      </c>
      <c r="E911" s="19"/>
      <c r="F911" s="19"/>
      <c r="G911" s="19"/>
      <c r="H911" s="19"/>
      <c r="I911" s="20"/>
      <c r="J911" s="20"/>
      <c r="K911" s="28" t="s">
        <v>1699</v>
      </c>
      <c r="L911" s="47" t="s">
        <v>2289</v>
      </c>
    </row>
    <row r="912" spans="1:12" ht="409.5" x14ac:dyDescent="0.35">
      <c r="A912" s="3" t="s">
        <v>910</v>
      </c>
      <c r="B912" s="4" t="str">
        <f t="shared" si="16"/>
        <v>ATSI</v>
      </c>
      <c r="C912" s="4" t="s">
        <v>929</v>
      </c>
      <c r="D912" s="17">
        <v>44484</v>
      </c>
      <c r="E912" s="17"/>
      <c r="F912" s="17"/>
      <c r="G912" s="17"/>
      <c r="H912" s="17"/>
      <c r="I912" s="18"/>
      <c r="J912" s="18"/>
      <c r="K912" s="27" t="s">
        <v>1700</v>
      </c>
      <c r="L912" s="8" t="s">
        <v>2290</v>
      </c>
    </row>
    <row r="913" spans="1:12" ht="159.5" x14ac:dyDescent="0.35">
      <c r="A913" s="3" t="s">
        <v>911</v>
      </c>
      <c r="B913" s="6" t="str">
        <f t="shared" si="16"/>
        <v>AEP</v>
      </c>
      <c r="C913" s="6" t="s">
        <v>929</v>
      </c>
      <c r="D913" s="19">
        <v>44456</v>
      </c>
      <c r="E913" s="19"/>
      <c r="F913" s="19"/>
      <c r="G913" s="19"/>
      <c r="H913" s="19"/>
      <c r="I913" s="20"/>
      <c r="J913" s="20"/>
      <c r="K913" s="28" t="s">
        <v>1701</v>
      </c>
      <c r="L913" s="47" t="s">
        <v>2291</v>
      </c>
    </row>
    <row r="914" spans="1:12" ht="409.5" x14ac:dyDescent="0.35">
      <c r="A914" s="3" t="s">
        <v>912</v>
      </c>
      <c r="B914" s="4" t="str">
        <f t="shared" si="16"/>
        <v>AEP</v>
      </c>
      <c r="C914" s="4" t="s">
        <v>929</v>
      </c>
      <c r="D914" s="17">
        <v>44456</v>
      </c>
      <c r="E914" s="17"/>
      <c r="F914" s="17"/>
      <c r="G914" s="17"/>
      <c r="H914" s="17"/>
      <c r="I914" s="18"/>
      <c r="J914" s="18"/>
      <c r="K914" s="27" t="s">
        <v>1376</v>
      </c>
      <c r="L914" s="8" t="s">
        <v>2292</v>
      </c>
    </row>
    <row r="915" spans="1:12" ht="409.5" x14ac:dyDescent="0.35">
      <c r="A915" s="3" t="s">
        <v>913</v>
      </c>
      <c r="B915" s="6" t="str">
        <f t="shared" si="16"/>
        <v>AEP</v>
      </c>
      <c r="C915" s="6" t="s">
        <v>929</v>
      </c>
      <c r="D915" s="19">
        <v>44484</v>
      </c>
      <c r="E915" s="19"/>
      <c r="F915" s="19"/>
      <c r="G915" s="19"/>
      <c r="H915" s="19"/>
      <c r="I915" s="20"/>
      <c r="J915" s="20"/>
      <c r="K915" s="28" t="s">
        <v>1496</v>
      </c>
      <c r="L915" s="47" t="s">
        <v>2293</v>
      </c>
    </row>
    <row r="916" spans="1:12" ht="101.5" x14ac:dyDescent="0.35">
      <c r="A916" s="3" t="s">
        <v>914</v>
      </c>
      <c r="B916" s="4" t="str">
        <f t="shared" si="16"/>
        <v>AEP</v>
      </c>
      <c r="C916" s="4" t="s">
        <v>929</v>
      </c>
      <c r="D916" s="17">
        <v>44484</v>
      </c>
      <c r="E916" s="17"/>
      <c r="F916" s="17"/>
      <c r="G916" s="17"/>
      <c r="H916" s="17"/>
      <c r="I916" s="18"/>
      <c r="J916" s="18"/>
      <c r="K916" s="27" t="s">
        <v>1702</v>
      </c>
      <c r="L916" s="8" t="s">
        <v>2294</v>
      </c>
    </row>
    <row r="917" spans="1:12" ht="87" x14ac:dyDescent="0.35">
      <c r="A917" s="3" t="s">
        <v>915</v>
      </c>
      <c r="B917" s="6" t="str">
        <f t="shared" si="16"/>
        <v>AEP</v>
      </c>
      <c r="C917" s="6" t="s">
        <v>929</v>
      </c>
      <c r="D917" s="19">
        <v>44484</v>
      </c>
      <c r="E917" s="19"/>
      <c r="F917" s="19"/>
      <c r="G917" s="19"/>
      <c r="H917" s="19"/>
      <c r="I917" s="20"/>
      <c r="J917" s="20"/>
      <c r="K917" s="28" t="s">
        <v>1703</v>
      </c>
      <c r="L917" s="47" t="s">
        <v>2295</v>
      </c>
    </row>
    <row r="918" spans="1:12" ht="72.5" x14ac:dyDescent="0.35">
      <c r="A918" s="3" t="s">
        <v>916</v>
      </c>
      <c r="B918" s="4" t="str">
        <f>IF(A918&lt;&gt;"",LEFT(A918,SEARCH("-",A918)-1),"")</f>
        <v>ME</v>
      </c>
      <c r="C918" s="4" t="s">
        <v>925</v>
      </c>
      <c r="D918" s="17">
        <v>44483</v>
      </c>
      <c r="E918" s="17"/>
      <c r="F918" s="17"/>
      <c r="G918" s="17"/>
      <c r="H918" s="17"/>
      <c r="I918" s="18"/>
      <c r="J918" s="18"/>
      <c r="K918" s="27" t="str">
        <f>IFERROR(VLOOKUP([1]!NeedsData[[#This Row],[Need Number]],[1]!Database[#Data],K$1,FALSE),"")</f>
        <v/>
      </c>
      <c r="L918" s="8" t="s">
        <v>2296</v>
      </c>
    </row>
    <row r="919" spans="1:12" ht="275.5" x14ac:dyDescent="0.35">
      <c r="A919" s="12" t="s">
        <v>917</v>
      </c>
      <c r="B919" s="13" t="str">
        <f>IF(A919&lt;&gt;"",LEFT(A919,SEARCH("-",A919)-1),"")</f>
        <v>DOM</v>
      </c>
      <c r="C919" s="13" t="s">
        <v>1233</v>
      </c>
      <c r="D919" s="25">
        <v>44483</v>
      </c>
      <c r="E919" s="25"/>
      <c r="F919" s="25"/>
      <c r="G919" s="25"/>
      <c r="H919" s="25"/>
      <c r="I919" s="26"/>
      <c r="J919" s="26"/>
      <c r="K919" s="44" t="str">
        <f>IFERROR(VLOOKUP([1]!NeedsData[[#This Row],[Need Number]],[1]!Database[#Data],K$1,FALSE),"")</f>
        <v/>
      </c>
      <c r="L919" s="62" t="s">
        <v>2297</v>
      </c>
    </row>
  </sheetData>
  <conditionalFormatting sqref="B2:B356">
    <cfRule type="expression" dxfId="251" priority="130">
      <formula>NOT(ISBLANK($I2))</formula>
    </cfRule>
  </conditionalFormatting>
  <conditionalFormatting sqref="C86:D86 C360:C362 C383:C385 C354:E356 C353:D353 C324:D324 C406:C408 E373 C618:D618 E437 C325:E328 C329:D330 C331:E352 C2:E85 C357:D359 C87:E323">
    <cfRule type="expression" dxfId="154" priority="129">
      <formula>NOT(ISBLANK($I2))</formula>
    </cfRule>
  </conditionalFormatting>
  <conditionalFormatting sqref="E383:E384">
    <cfRule type="expression" dxfId="153" priority="128">
      <formula>NOT(ISBLANK($I383))</formula>
    </cfRule>
  </conditionalFormatting>
  <conditionalFormatting sqref="E385">
    <cfRule type="expression" dxfId="152" priority="127">
      <formula>NOT(ISBLANK($I385))</formula>
    </cfRule>
  </conditionalFormatting>
  <conditionalFormatting sqref="C426">
    <cfRule type="expression" dxfId="151" priority="126">
      <formula>NOT(ISBLANK($I426))</formula>
    </cfRule>
  </conditionalFormatting>
  <conditionalFormatting sqref="C427">
    <cfRule type="expression" dxfId="150" priority="125">
      <formula>NOT(ISBLANK($I427))</formula>
    </cfRule>
  </conditionalFormatting>
  <conditionalFormatting sqref="C428 C536:C539 C541:C542">
    <cfRule type="expression" dxfId="149" priority="124">
      <formula>NOT(ISBLANK($I428))</formula>
    </cfRule>
  </conditionalFormatting>
  <conditionalFormatting sqref="C429">
    <cfRule type="expression" dxfId="148" priority="123">
      <formula>NOT(ISBLANK($I429))</formula>
    </cfRule>
  </conditionalFormatting>
  <conditionalFormatting sqref="C433">
    <cfRule type="expression" dxfId="147" priority="122">
      <formula>NOT(ISBLANK($I433))</formula>
    </cfRule>
  </conditionalFormatting>
  <conditionalFormatting sqref="E400">
    <cfRule type="expression" dxfId="146" priority="121">
      <formula>NOT(ISBLANK($I400))</formula>
    </cfRule>
  </conditionalFormatting>
  <conditionalFormatting sqref="E429">
    <cfRule type="expression" dxfId="145" priority="120">
      <formula>NOT(ISBLANK($I429))</formula>
    </cfRule>
  </conditionalFormatting>
  <conditionalFormatting sqref="E426">
    <cfRule type="expression" dxfId="144" priority="119">
      <formula>NOT(ISBLANK($I426))</formula>
    </cfRule>
  </conditionalFormatting>
  <conditionalFormatting sqref="C535">
    <cfRule type="expression" dxfId="143" priority="118">
      <formula>NOT(ISBLANK($I535))</formula>
    </cfRule>
  </conditionalFormatting>
  <conditionalFormatting sqref="D535">
    <cfRule type="expression" dxfId="142" priority="117">
      <formula>NOT(ISBLANK($I535))</formula>
    </cfRule>
  </conditionalFormatting>
  <conditionalFormatting sqref="C567">
    <cfRule type="expression" dxfId="141" priority="116">
      <formula>NOT(ISBLANK($I567))</formula>
    </cfRule>
  </conditionalFormatting>
  <conditionalFormatting sqref="C593">
    <cfRule type="expression" dxfId="140" priority="112">
      <formula>NOT(ISBLANK($I593))</formula>
    </cfRule>
  </conditionalFormatting>
  <conditionalFormatting sqref="C568:C584 C587:C590">
    <cfRule type="expression" dxfId="139" priority="115">
      <formula>NOT(ISBLANK($I568))</formula>
    </cfRule>
  </conditionalFormatting>
  <conditionalFormatting sqref="C591">
    <cfRule type="expression" dxfId="138" priority="114">
      <formula>NOT(ISBLANK($I591))</formula>
    </cfRule>
  </conditionalFormatting>
  <conditionalFormatting sqref="C592">
    <cfRule type="expression" dxfId="137" priority="113">
      <formula>NOT(ISBLANK($I592))</formula>
    </cfRule>
  </conditionalFormatting>
  <conditionalFormatting sqref="C594">
    <cfRule type="expression" dxfId="136" priority="111">
      <formula>NOT(ISBLANK($I594))</formula>
    </cfRule>
  </conditionalFormatting>
  <conditionalFormatting sqref="C717">
    <cfRule type="expression" dxfId="135" priority="110">
      <formula>NOT(ISBLANK($I717))</formula>
    </cfRule>
  </conditionalFormatting>
  <conditionalFormatting sqref="C585">
    <cfRule type="expression" dxfId="134" priority="109">
      <formula>NOT(ISBLANK($I585))</formula>
    </cfRule>
  </conditionalFormatting>
  <conditionalFormatting sqref="C586">
    <cfRule type="expression" dxfId="133" priority="108">
      <formula>NOT(ISBLANK($I586))</formula>
    </cfRule>
  </conditionalFormatting>
  <conditionalFormatting sqref="E900">
    <cfRule type="expression" dxfId="132" priority="107">
      <formula>NOT(ISBLANK($I900))</formula>
    </cfRule>
  </conditionalFormatting>
  <conditionalFormatting sqref="F258:G259 F314 F2:G3 F4 G66 G324 G137:G139 F315:G319 F122:F133 F325:G325 G143:G153 F328:G330 G326:G327 G331 F321:G323 G320 G260 F502:G502 F243:G244 F248 F496:G498 G494:G495 F246:G246 F245 G241 G76:G91 F154:G159 F261:G265 F332:G356 F32:G65 F31 F5:G30 F67:G75 G93:G135 F76:F120 G160:G192 F216:G228 F230:F232 F268:G313 F266:F267 G249 F237:F240 G194:G215 F160:F215">
    <cfRule type="expression" dxfId="131" priority="96">
      <formula>NOT(ISBLANK($I2))</formula>
    </cfRule>
  </conditionalFormatting>
  <conditionalFormatting sqref="G242 G383:G385 G406:G408 G431:G432 G445:G450 G457 G469:G470 G540:G545 G474:G476 G362 G563:G564 G253:G255 G237">
    <cfRule type="expression" dxfId="130" priority="97">
      <formula>NOT(ISBLANK($I234))</formula>
    </cfRule>
  </conditionalFormatting>
  <conditionalFormatting sqref="G257">
    <cfRule type="expression" dxfId="129" priority="98">
      <formula>NOT(ISBLANK(#REF!))</formula>
    </cfRule>
  </conditionalFormatting>
  <conditionalFormatting sqref="G234">
    <cfRule type="expression" dxfId="128" priority="99">
      <formula>NOT(ISBLANK($I235))</formula>
    </cfRule>
  </conditionalFormatting>
  <conditionalFormatting sqref="G136">
    <cfRule type="expression" dxfId="127" priority="95">
      <formula>NOT(ISBLANK($I136))</formula>
    </cfRule>
  </conditionalFormatting>
  <conditionalFormatting sqref="G140:G142">
    <cfRule type="expression" dxfId="126" priority="94">
      <formula>NOT(ISBLANK($I140))</formula>
    </cfRule>
  </conditionalFormatting>
  <conditionalFormatting sqref="G230 G248 G232:G233 G559">
    <cfRule type="expression" dxfId="125" priority="100">
      <formula>NOT(ISBLANK($I229))</formula>
    </cfRule>
  </conditionalFormatting>
  <conditionalFormatting sqref="G229">
    <cfRule type="expression" dxfId="124" priority="101">
      <formula>NOT(ISBLANK($I234))</formula>
    </cfRule>
  </conditionalFormatting>
  <conditionalFormatting sqref="G235">
    <cfRule type="expression" dxfId="123" priority="102">
      <formula>NOT(ISBLANK($I236))</formula>
    </cfRule>
  </conditionalFormatting>
  <conditionalFormatting sqref="F136 F138:F142 F152 F145 F147:F148">
    <cfRule type="expression" dxfId="122" priority="93">
      <formula>NOT(ISBLANK($I136))</formula>
    </cfRule>
  </conditionalFormatting>
  <conditionalFormatting sqref="G266:G267">
    <cfRule type="expression" dxfId="121" priority="92">
      <formula>NOT(ISBLANK($I266))</formula>
    </cfRule>
  </conditionalFormatting>
  <conditionalFormatting sqref="G92">
    <cfRule type="expression" dxfId="120" priority="91">
      <formula>NOT(ISBLANK($I92))</formula>
    </cfRule>
  </conditionalFormatting>
  <conditionalFormatting sqref="G256">
    <cfRule type="expression" dxfId="119" priority="90">
      <formula>NOT(ISBLANK($I256))</formula>
    </cfRule>
  </conditionalFormatting>
  <conditionalFormatting sqref="F250:F256">
    <cfRule type="expression" dxfId="118" priority="89">
      <formula>NOT(ISBLANK($I250))</formula>
    </cfRule>
  </conditionalFormatting>
  <conditionalFormatting sqref="G4">
    <cfRule type="expression" dxfId="117" priority="88">
      <formula>NOT(ISBLANK($I4))</formula>
    </cfRule>
  </conditionalFormatting>
  <conditionalFormatting sqref="F247">
    <cfRule type="expression" dxfId="116" priority="87">
      <formula>NOT(ISBLANK($I247))</formula>
    </cfRule>
  </conditionalFormatting>
  <conditionalFormatting sqref="F249">
    <cfRule type="expression" dxfId="115" priority="86">
      <formula>NOT(ISBLANK($I249))</formula>
    </cfRule>
  </conditionalFormatting>
  <conditionalFormatting sqref="F137">
    <cfRule type="expression" dxfId="114" priority="85">
      <formula>NOT(ISBLANK($I137))</formula>
    </cfRule>
  </conditionalFormatting>
  <conditionalFormatting sqref="F149 F134">
    <cfRule type="expression" dxfId="113" priority="84">
      <formula>NOT(ISBLANK($I134))</formula>
    </cfRule>
  </conditionalFormatting>
  <conditionalFormatting sqref="F382 F379 F153 F146 F143:F144">
    <cfRule type="expression" dxfId="112" priority="83">
      <formula>NOT(ISBLANK($I143))</formula>
    </cfRule>
  </conditionalFormatting>
  <conditionalFormatting sqref="F374">
    <cfRule type="expression" dxfId="111" priority="82">
      <formula>NOT(ISBLANK($I374))</formula>
    </cfRule>
  </conditionalFormatting>
  <conditionalFormatting sqref="F376">
    <cfRule type="expression" dxfId="110" priority="81">
      <formula>NOT(ISBLANK($I376))</formula>
    </cfRule>
  </conditionalFormatting>
  <conditionalFormatting sqref="F427 F326:F327">
    <cfRule type="expression" dxfId="109" priority="80">
      <formula>NOT(ISBLANK($I326))</formula>
    </cfRule>
  </conditionalFormatting>
  <conditionalFormatting sqref="F233">
    <cfRule type="expression" dxfId="108" priority="79">
      <formula>NOT(ISBLANK($I233))</formula>
    </cfRule>
  </conditionalFormatting>
  <conditionalFormatting sqref="F235">
    <cfRule type="expression" dxfId="107" priority="78">
      <formula>NOT(ISBLANK($I235))</formula>
    </cfRule>
  </conditionalFormatting>
  <conditionalFormatting sqref="F260">
    <cfRule type="expression" dxfId="106" priority="77">
      <formula>NOT(ISBLANK($I260))</formula>
    </cfRule>
  </conditionalFormatting>
  <conditionalFormatting sqref="F257">
    <cfRule type="expression" dxfId="105" priority="76">
      <formula>NOT(ISBLANK($I257))</formula>
    </cfRule>
  </conditionalFormatting>
  <conditionalFormatting sqref="F457 F445:F447 F406:F408 F383:F385 F362">
    <cfRule type="expression" dxfId="104" priority="75">
      <formula>NOT(ISBLANK($I362))</formula>
    </cfRule>
  </conditionalFormatting>
  <conditionalFormatting sqref="F477:F478">
    <cfRule type="expression" dxfId="103" priority="74">
      <formula>NOT(ISBLANK($I477))</formula>
    </cfRule>
  </conditionalFormatting>
  <conditionalFormatting sqref="F562:F564">
    <cfRule type="expression" dxfId="102" priority="73">
      <formula>NOT(ISBLANK($I562))</formula>
    </cfRule>
  </conditionalFormatting>
  <conditionalFormatting sqref="G477:G478">
    <cfRule type="expression" dxfId="101" priority="103">
      <formula>NOT(ISBLANK($I473))</formula>
    </cfRule>
  </conditionalFormatting>
  <conditionalFormatting sqref="G561">
    <cfRule type="expression" dxfId="100" priority="104">
      <formula>NOT(ISBLANK(#REF!))</formula>
    </cfRule>
  </conditionalFormatting>
  <conditionalFormatting sqref="G250">
    <cfRule type="expression" dxfId="99" priority="72">
      <formula>NOT(ISBLANK($I250))</formula>
    </cfRule>
  </conditionalFormatting>
  <conditionalFormatting sqref="G231">
    <cfRule type="expression" dxfId="98" priority="71">
      <formula>NOT(ISBLANK($I231))</formula>
    </cfRule>
  </conditionalFormatting>
  <conditionalFormatting sqref="G245">
    <cfRule type="expression" dxfId="97" priority="70">
      <formula>NOT(ISBLANK($I246))</formula>
    </cfRule>
  </conditionalFormatting>
  <conditionalFormatting sqref="G430">
    <cfRule type="expression" dxfId="96" priority="69">
      <formula>NOT(ISBLANK($I430))</formula>
    </cfRule>
  </conditionalFormatting>
  <conditionalFormatting sqref="F479 F234 F150">
    <cfRule type="expression" dxfId="95" priority="68">
      <formula>NOT(ISBLANK($I150))</formula>
    </cfRule>
  </conditionalFormatting>
  <conditionalFormatting sqref="F236 F229">
    <cfRule type="expression" dxfId="94" priority="67">
      <formula>NOT(ISBLANK($I229))</formula>
    </cfRule>
  </conditionalFormatting>
  <conditionalFormatting sqref="F135">
    <cfRule type="expression" dxfId="93" priority="66">
      <formula>NOT(ISBLANK($I135))</formula>
    </cfRule>
  </conditionalFormatting>
  <conditionalFormatting sqref="F241:F242">
    <cfRule type="expression" dxfId="92" priority="65">
      <formula>NOT(ISBLANK($I241))</formula>
    </cfRule>
  </conditionalFormatting>
  <conditionalFormatting sqref="G361">
    <cfRule type="expression" dxfId="91" priority="64">
      <formula>NOT(ISBLANK($I361))</formula>
    </cfRule>
  </conditionalFormatting>
  <conditionalFormatting sqref="G370">
    <cfRule type="expression" dxfId="90" priority="63">
      <formula>NOT(ISBLANK($I370))</formula>
    </cfRule>
  </conditionalFormatting>
  <conditionalFormatting sqref="F449:F450 F370 F360:F361">
    <cfRule type="expression" dxfId="89" priority="62">
      <formula>NOT(ISBLANK($I360))</formula>
    </cfRule>
  </conditionalFormatting>
  <conditionalFormatting sqref="G557:G558 G251 G238:G239">
    <cfRule type="expression" dxfId="88" priority="61">
      <formula>NOT(ISBLANK($I236))</formula>
    </cfRule>
  </conditionalFormatting>
  <conditionalFormatting sqref="F375 F371 F368 F331 F320 F151">
    <cfRule type="expression" dxfId="87" priority="60">
      <formula>NOT(ISBLANK($I151))</formula>
    </cfRule>
  </conditionalFormatting>
  <conditionalFormatting sqref="G562">
    <cfRule type="expression" dxfId="86" priority="105">
      <formula>NOT(ISBLANK(#REF!))</formula>
    </cfRule>
  </conditionalFormatting>
  <conditionalFormatting sqref="G560">
    <cfRule type="expression" dxfId="85" priority="59">
      <formula>NOT(ISBLANK($I558))</formula>
    </cfRule>
  </conditionalFormatting>
  <conditionalFormatting sqref="G567">
    <cfRule type="expression" dxfId="84" priority="58">
      <formula>NOT(ISBLANK($I565))</formula>
    </cfRule>
  </conditionalFormatting>
  <conditionalFormatting sqref="G360 G252 G240">
    <cfRule type="expression" dxfId="83" priority="106">
      <formula>NOT(ISBLANK(#REF!))</formula>
    </cfRule>
  </conditionalFormatting>
  <conditionalFormatting sqref="H2:H3 H5:H91 H268:H356 H248:H265 H234:H246 H93:H232">
    <cfRule type="expression" dxfId="82" priority="57">
      <formula>NOT(ISBLANK($I2))</formula>
    </cfRule>
  </conditionalFormatting>
  <conditionalFormatting sqref="H233">
    <cfRule type="expression" dxfId="81" priority="56">
      <formula>NOT(ISBLANK($I233))</formula>
    </cfRule>
  </conditionalFormatting>
  <conditionalFormatting sqref="H266:H267">
    <cfRule type="expression" dxfId="80" priority="55">
      <formula>NOT(ISBLANK($I266))</formula>
    </cfRule>
  </conditionalFormatting>
  <conditionalFormatting sqref="H92">
    <cfRule type="expression" dxfId="79" priority="54">
      <formula>NOT(ISBLANK($I92))</formula>
    </cfRule>
  </conditionalFormatting>
  <conditionalFormatting sqref="H4">
    <cfRule type="expression" dxfId="78" priority="53">
      <formula>NOT(ISBLANK($I4))</formula>
    </cfRule>
  </conditionalFormatting>
  <conditionalFormatting sqref="I258:I259 I2:I3 I251 I325 I328:I330 I232 I321:I323 I494 I502 I496:I498 I243:I246 I124:I150 I261:I265 I332:I356 I5:I65 I70:I91 I93:I119 I278:I319 I268:I276 I248:I249 I236:I240 I152:I229">
    <cfRule type="expression" dxfId="51" priority="52">
      <formula>NOT(ISBLANK($I2))</formula>
    </cfRule>
  </conditionalFormatting>
  <conditionalFormatting sqref="I267">
    <cfRule type="expression" dxfId="50" priority="51">
      <formula>NOT(ISBLANK($I267))</formula>
    </cfRule>
  </conditionalFormatting>
  <conditionalFormatting sqref="I92">
    <cfRule type="expression" dxfId="49" priority="50">
      <formula>NOT(ISBLANK($I92))</formula>
    </cfRule>
  </conditionalFormatting>
  <conditionalFormatting sqref="I247">
    <cfRule type="expression" dxfId="48" priority="49">
      <formula>NOT(ISBLANK($I247))</formula>
    </cfRule>
  </conditionalFormatting>
  <conditionalFormatting sqref="I374">
    <cfRule type="expression" dxfId="47" priority="48">
      <formula>NOT(ISBLANK($I374))</formula>
    </cfRule>
  </conditionalFormatting>
  <conditionalFormatting sqref="I376">
    <cfRule type="expression" dxfId="46" priority="47">
      <formula>NOT(ISBLANK($I376))</formula>
    </cfRule>
  </conditionalFormatting>
  <conditionalFormatting sqref="I120:I123 I66:I68">
    <cfRule type="expression" dxfId="45" priority="46">
      <formula>NOT(ISBLANK($I66))</formula>
    </cfRule>
  </conditionalFormatting>
  <conditionalFormatting sqref="I4">
    <cfRule type="expression" dxfId="44" priority="45">
      <formula>NOT(ISBLANK($I4))</formula>
    </cfRule>
  </conditionalFormatting>
  <conditionalFormatting sqref="I326:I327 I427 I433">
    <cfRule type="expression" dxfId="43" priority="44">
      <formula>NOT(ISBLANK($I326))</formula>
    </cfRule>
  </conditionalFormatting>
  <conditionalFormatting sqref="I231">
    <cfRule type="expression" dxfId="42" priority="43">
      <formula>NOT(ISBLANK($I231))</formula>
    </cfRule>
  </conditionalFormatting>
  <conditionalFormatting sqref="I233">
    <cfRule type="expression" dxfId="41" priority="42">
      <formula>NOT(ISBLANK($I233))</formula>
    </cfRule>
  </conditionalFormatting>
  <conditionalFormatting sqref="I235">
    <cfRule type="expression" dxfId="40" priority="41">
      <formula>NOT(ISBLANK($I235))</formula>
    </cfRule>
  </conditionalFormatting>
  <conditionalFormatting sqref="I260">
    <cfRule type="expression" dxfId="39" priority="40">
      <formula>NOT(ISBLANK($I260))</formula>
    </cfRule>
  </conditionalFormatting>
  <conditionalFormatting sqref="I256">
    <cfRule type="expression" dxfId="38" priority="39">
      <formula>NOT(ISBLANK($I256))</formula>
    </cfRule>
  </conditionalFormatting>
  <conditionalFormatting sqref="I257">
    <cfRule type="expression" dxfId="37" priority="38">
      <formula>NOT(ISBLANK($I257))</formula>
    </cfRule>
  </conditionalFormatting>
  <conditionalFormatting sqref="I562:I564">
    <cfRule type="expression" dxfId="36" priority="37">
      <formula>NOT(ISBLANK($I562))</formula>
    </cfRule>
  </conditionalFormatting>
  <conditionalFormatting sqref="I477:I478">
    <cfRule type="expression" dxfId="35" priority="36">
      <formula>NOT(ISBLANK($I477))</formula>
    </cfRule>
  </conditionalFormatting>
  <conditionalFormatting sqref="I457 I445:I448 I430:I432 I406:I408 I383:I385 I362">
    <cfRule type="expression" dxfId="34" priority="35">
      <formula>NOT(ISBLANK($I362))</formula>
    </cfRule>
  </conditionalFormatting>
  <conditionalFormatting sqref="I252:I255">
    <cfRule type="expression" dxfId="33" priority="34">
      <formula>NOT(ISBLANK($I252))</formula>
    </cfRule>
  </conditionalFormatting>
  <conditionalFormatting sqref="I250">
    <cfRule type="expression" dxfId="32" priority="33">
      <formula>NOT(ISBLANK($I250))</formula>
    </cfRule>
  </conditionalFormatting>
  <conditionalFormatting sqref="I230">
    <cfRule type="expression" dxfId="31" priority="32">
      <formula>NOT(ISBLANK($I230))</formula>
    </cfRule>
  </conditionalFormatting>
  <conditionalFormatting sqref="I234">
    <cfRule type="expression" dxfId="30" priority="31">
      <formula>NOT(ISBLANK($I234))</formula>
    </cfRule>
  </conditionalFormatting>
  <conditionalFormatting sqref="I266 I69">
    <cfRule type="expression" dxfId="29" priority="30">
      <formula>NOT(ISBLANK($I69))</formula>
    </cfRule>
  </conditionalFormatting>
  <conditionalFormatting sqref="I241:I242">
    <cfRule type="expression" dxfId="28" priority="29">
      <formula>NOT(ISBLANK($I241))</formula>
    </cfRule>
  </conditionalFormatting>
  <conditionalFormatting sqref="I449:I450 I370 I360:I361">
    <cfRule type="expression" dxfId="27" priority="28">
      <formula>NOT(ISBLANK($I360))</formula>
    </cfRule>
  </conditionalFormatting>
  <conditionalFormatting sqref="I375 I371 I368 I331 I320 I151">
    <cfRule type="expression" dxfId="26" priority="27">
      <formula>NOT(ISBLANK($I151))</formula>
    </cfRule>
  </conditionalFormatting>
  <conditionalFormatting sqref="J258:J259 J2:J3 J251 J325 J328:J330 J232 J321:J323 J494 J502 J496:J498 J243:J246 J124:J150 J261:J265 J332:J356 J5:J65 J70:J91 J93:J119 J278:J319 J268:J276 J248:J249 J236:J240 J152:J229">
    <cfRule type="expression" dxfId="25" priority="26">
      <formula>NOT(ISBLANK($I2))</formula>
    </cfRule>
  </conditionalFormatting>
  <conditionalFormatting sqref="J267">
    <cfRule type="expression" dxfId="24" priority="25">
      <formula>NOT(ISBLANK($I267))</formula>
    </cfRule>
  </conditionalFormatting>
  <conditionalFormatting sqref="J92">
    <cfRule type="expression" dxfId="23" priority="24">
      <formula>NOT(ISBLANK($I92))</formula>
    </cfRule>
  </conditionalFormatting>
  <conditionalFormatting sqref="J247">
    <cfRule type="expression" dxfId="22" priority="23">
      <formula>NOT(ISBLANK($I247))</formula>
    </cfRule>
  </conditionalFormatting>
  <conditionalFormatting sqref="J374">
    <cfRule type="expression" dxfId="21" priority="22">
      <formula>NOT(ISBLANK($I374))</formula>
    </cfRule>
  </conditionalFormatting>
  <conditionalFormatting sqref="J376">
    <cfRule type="expression" dxfId="20" priority="21">
      <formula>NOT(ISBLANK($I376))</formula>
    </cfRule>
  </conditionalFormatting>
  <conditionalFormatting sqref="J120:J123 J66:J68">
    <cfRule type="expression" dxfId="19" priority="20">
      <formula>NOT(ISBLANK($I66))</formula>
    </cfRule>
  </conditionalFormatting>
  <conditionalFormatting sqref="J4">
    <cfRule type="expression" dxfId="18" priority="19">
      <formula>NOT(ISBLANK($I4))</formula>
    </cfRule>
  </conditionalFormatting>
  <conditionalFormatting sqref="J326:J327 J427 J433">
    <cfRule type="expression" dxfId="17" priority="18">
      <formula>NOT(ISBLANK($I326))</formula>
    </cfRule>
  </conditionalFormatting>
  <conditionalFormatting sqref="J231">
    <cfRule type="expression" dxfId="16" priority="17">
      <formula>NOT(ISBLANK($I231))</formula>
    </cfRule>
  </conditionalFormatting>
  <conditionalFormatting sqref="J233">
    <cfRule type="expression" dxfId="15" priority="16">
      <formula>NOT(ISBLANK($I233))</formula>
    </cfRule>
  </conditionalFormatting>
  <conditionalFormatting sqref="J235">
    <cfRule type="expression" dxfId="14" priority="15">
      <formula>NOT(ISBLANK($I235))</formula>
    </cfRule>
  </conditionalFormatting>
  <conditionalFormatting sqref="J260">
    <cfRule type="expression" dxfId="13" priority="14">
      <formula>NOT(ISBLANK($I260))</formula>
    </cfRule>
  </conditionalFormatting>
  <conditionalFormatting sqref="J256">
    <cfRule type="expression" dxfId="12" priority="13">
      <formula>NOT(ISBLANK($I256))</formula>
    </cfRule>
  </conditionalFormatting>
  <conditionalFormatting sqref="J257">
    <cfRule type="expression" dxfId="11" priority="12">
      <formula>NOT(ISBLANK($I257))</formula>
    </cfRule>
  </conditionalFormatting>
  <conditionalFormatting sqref="J562:J564">
    <cfRule type="expression" dxfId="10" priority="11">
      <formula>NOT(ISBLANK($I562))</formula>
    </cfRule>
  </conditionalFormatting>
  <conditionalFormatting sqref="J477:J478">
    <cfRule type="expression" dxfId="9" priority="10">
      <formula>NOT(ISBLANK($I477))</formula>
    </cfRule>
  </conditionalFormatting>
  <conditionalFormatting sqref="J457 J445:J448 J430:J432 J406:J408 J383:J385 J362">
    <cfRule type="expression" dxfId="8" priority="9">
      <formula>NOT(ISBLANK($I362))</formula>
    </cfRule>
  </conditionalFormatting>
  <conditionalFormatting sqref="J252:J255">
    <cfRule type="expression" dxfId="7" priority="8">
      <formula>NOT(ISBLANK($I252))</formula>
    </cfRule>
  </conditionalFormatting>
  <conditionalFormatting sqref="J250">
    <cfRule type="expression" dxfId="6" priority="7">
      <formula>NOT(ISBLANK($I250))</formula>
    </cfRule>
  </conditionalFormatting>
  <conditionalFormatting sqref="J230">
    <cfRule type="expression" dxfId="5" priority="6">
      <formula>NOT(ISBLANK($I230))</formula>
    </cfRule>
  </conditionalFormatting>
  <conditionalFormatting sqref="J234">
    <cfRule type="expression" dxfId="4" priority="5">
      <formula>NOT(ISBLANK($I234))</formula>
    </cfRule>
  </conditionalFormatting>
  <conditionalFormatting sqref="J266 J69">
    <cfRule type="expression" dxfId="3" priority="4">
      <formula>NOT(ISBLANK($I69))</formula>
    </cfRule>
  </conditionalFormatting>
  <conditionalFormatting sqref="J241:J242">
    <cfRule type="expression" dxfId="2" priority="3">
      <formula>NOT(ISBLANK($I241))</formula>
    </cfRule>
  </conditionalFormatting>
  <conditionalFormatting sqref="J449:J450 J370 J360:J361">
    <cfRule type="expression" dxfId="1" priority="2">
      <formula>NOT(ISBLANK($I360))</formula>
    </cfRule>
  </conditionalFormatting>
  <conditionalFormatting sqref="J375 J371 J368 J331 J320 J151">
    <cfRule type="expression" dxfId="0" priority="1">
      <formula>NOT(ISBLANK($I151))</formula>
    </cfRule>
  </conditionalFormatting>
  <dataValidations count="2">
    <dataValidation type="list" allowBlank="1" showInputMessage="1" showErrorMessage="1" sqref="C2:C919">
      <formula1>PJM_Area</formula1>
    </dataValidation>
    <dataValidation type="date" allowBlank="1" showInputMessage="1" showErrorMessage="1" sqref="F2:F3 F382 F379 F337:F340 F196 F326:F327 F310 F122:F154 F260 F427 F319:F321 F290 F281 F479 F233:F236 F266 F269 F241:F242 F263 F298:F299 F306 F331 F368 F371 F375 F5:F65 F67:F120 F156:F194 F198:F205 F207:F231 I235:J235 I219:J222 I337:J338 I45:J46 I132:J132 I190:J190 I174:J174 I213:J213 I233:J233 I260:J260 I230:J231 I192:J194 I204:J204">
      <formula1>43101</formula1>
      <formula2>47483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PJM Interconnection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Bensala, Tarik</dc:creator>
  <cp:lastModifiedBy>Bensala, Tarik</cp:lastModifiedBy>
  <dcterms:created xsi:type="dcterms:W3CDTF">2021-10-25T12:21:51Z</dcterms:created>
  <dcterms:modified xsi:type="dcterms:W3CDTF">2021-10-25T12:31:17Z</dcterms:modified>
</cp:coreProperties>
</file>