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Joel\Downloads\"/>
    </mc:Choice>
  </mc:AlternateContent>
  <xr:revisionPtr revIDLastSave="0" documentId="13_ncr:1_{65E688CC-2988-4098-BE58-E84183EDAB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xample" sheetId="2" r:id="rId1"/>
    <sheet name="Parameter Example" sheetId="3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2" i="2" l="1"/>
  <c r="Q16" i="2"/>
  <c r="B7" i="2"/>
  <c r="B8" i="2"/>
  <c r="B9" i="2"/>
  <c r="D9" i="2" s="1"/>
  <c r="B10" i="2"/>
  <c r="D10" i="2" s="1"/>
  <c r="B11" i="2"/>
  <c r="D11" i="2" s="1"/>
  <c r="B12" i="2"/>
  <c r="B13" i="2"/>
  <c r="B14" i="2"/>
  <c r="D14" i="2" s="1"/>
  <c r="B15" i="2"/>
  <c r="D15" i="2" s="1"/>
  <c r="B16" i="2"/>
  <c r="B17" i="2"/>
  <c r="B18" i="2"/>
  <c r="B19" i="2"/>
  <c r="D19" i="2" s="1"/>
  <c r="B20" i="2"/>
  <c r="B21" i="2"/>
  <c r="D18" i="2"/>
  <c r="F3" i="3"/>
  <c r="F4" i="3" s="1"/>
  <c r="F5" i="3" s="1"/>
  <c r="F6" i="3" s="1"/>
  <c r="F7" i="3" s="1"/>
  <c r="F8" i="3" s="1"/>
  <c r="F9" i="3" s="1"/>
  <c r="F10" i="3" s="1"/>
  <c r="F11" i="3" s="1"/>
  <c r="F12" i="3" s="1"/>
  <c r="F13" i="3" s="1"/>
  <c r="F14" i="3" s="1"/>
  <c r="F15" i="3" s="1"/>
  <c r="F16" i="3" s="1"/>
  <c r="F17" i="3" s="1"/>
  <c r="F18" i="3" s="1"/>
  <c r="F19" i="3" s="1"/>
  <c r="F20" i="3" s="1"/>
  <c r="F21" i="3" s="1"/>
  <c r="F22" i="3" s="1"/>
  <c r="F23" i="3" s="1"/>
  <c r="F24" i="3" s="1"/>
  <c r="F25" i="3" s="1"/>
  <c r="F26" i="3" s="1"/>
  <c r="D65" i="2"/>
  <c r="D38" i="2"/>
  <c r="D20" i="2"/>
  <c r="D13" i="2"/>
  <c r="D6" i="2"/>
  <c r="D5" i="2"/>
  <c r="D4" i="2"/>
  <c r="D3" i="2"/>
  <c r="C8" i="3"/>
  <c r="C7" i="3"/>
  <c r="C6" i="3"/>
  <c r="B4" i="3"/>
  <c r="C3" i="3"/>
  <c r="C2" i="3"/>
  <c r="H66" i="2"/>
  <c r="J66" i="2" s="1"/>
  <c r="C66" i="2"/>
  <c r="B66" i="2"/>
  <c r="H65" i="2"/>
  <c r="J65" i="2" s="1"/>
  <c r="C65" i="2"/>
  <c r="B65" i="2"/>
  <c r="H64" i="2"/>
  <c r="J64" i="2" s="1"/>
  <c r="C64" i="2"/>
  <c r="D64" i="2" s="1"/>
  <c r="B64" i="2"/>
  <c r="H63" i="2"/>
  <c r="J63" i="2" s="1"/>
  <c r="C63" i="2"/>
  <c r="B63" i="2"/>
  <c r="D63" i="2" s="1"/>
  <c r="H62" i="2"/>
  <c r="J62" i="2" s="1"/>
  <c r="C62" i="2"/>
  <c r="B62" i="2"/>
  <c r="J61" i="2"/>
  <c r="H61" i="2"/>
  <c r="C61" i="2"/>
  <c r="B61" i="2"/>
  <c r="H60" i="2"/>
  <c r="J60" i="2" s="1"/>
  <c r="C60" i="2"/>
  <c r="B60" i="2"/>
  <c r="H59" i="2"/>
  <c r="J59" i="2" s="1"/>
  <c r="C59" i="2"/>
  <c r="B59" i="2"/>
  <c r="H58" i="2"/>
  <c r="J58" i="2" s="1"/>
  <c r="C58" i="2"/>
  <c r="B58" i="2"/>
  <c r="H57" i="2"/>
  <c r="J57" i="2" s="1"/>
  <c r="C57" i="2"/>
  <c r="D57" i="2" s="1"/>
  <c r="B57" i="2"/>
  <c r="H56" i="2"/>
  <c r="J56" i="2" s="1"/>
  <c r="C56" i="2"/>
  <c r="B56" i="2"/>
  <c r="D56" i="2" s="1"/>
  <c r="H55" i="2"/>
  <c r="J55" i="2" s="1"/>
  <c r="C55" i="2"/>
  <c r="B55" i="2"/>
  <c r="H54" i="2"/>
  <c r="J54" i="2" s="1"/>
  <c r="C54" i="2"/>
  <c r="B54" i="2"/>
  <c r="D54" i="2" s="1"/>
  <c r="H53" i="2"/>
  <c r="J53" i="2" s="1"/>
  <c r="C53" i="2"/>
  <c r="D53" i="2" s="1"/>
  <c r="B53" i="2"/>
  <c r="H52" i="2"/>
  <c r="J52" i="2" s="1"/>
  <c r="C52" i="2"/>
  <c r="B52" i="2"/>
  <c r="D52" i="2" s="1"/>
  <c r="H51" i="2"/>
  <c r="J51" i="2" s="1"/>
  <c r="C51" i="2"/>
  <c r="B51" i="2"/>
  <c r="H50" i="2"/>
  <c r="J50" i="2" s="1"/>
  <c r="C50" i="2"/>
  <c r="B50" i="2"/>
  <c r="D50" i="2" s="1"/>
  <c r="H49" i="2"/>
  <c r="J49" i="2" s="1"/>
  <c r="C49" i="2"/>
  <c r="B49" i="2"/>
  <c r="D49" i="2" s="1"/>
  <c r="H48" i="2"/>
  <c r="J48" i="2" s="1"/>
  <c r="C48" i="2"/>
  <c r="D48" i="2" s="1"/>
  <c r="B48" i="2"/>
  <c r="H47" i="2"/>
  <c r="J47" i="2" s="1"/>
  <c r="C47" i="2"/>
  <c r="B47" i="2"/>
  <c r="D47" i="2" s="1"/>
  <c r="H46" i="2"/>
  <c r="J46" i="2" s="1"/>
  <c r="C46" i="2"/>
  <c r="B46" i="2"/>
  <c r="J45" i="2"/>
  <c r="H45" i="2"/>
  <c r="C45" i="2"/>
  <c r="B45" i="2"/>
  <c r="H44" i="2"/>
  <c r="J44" i="2" s="1"/>
  <c r="C44" i="2"/>
  <c r="B44" i="2"/>
  <c r="D44" i="2" s="1"/>
  <c r="H43" i="2"/>
  <c r="J43" i="2" s="1"/>
  <c r="C43" i="2"/>
  <c r="B43" i="2"/>
  <c r="H42" i="2"/>
  <c r="J42" i="2" s="1"/>
  <c r="C42" i="2"/>
  <c r="D42" i="2" s="1"/>
  <c r="B42" i="2"/>
  <c r="H41" i="2"/>
  <c r="J41" i="2" s="1"/>
  <c r="C41" i="2"/>
  <c r="D41" i="2" s="1"/>
  <c r="B41" i="2"/>
  <c r="H40" i="2"/>
  <c r="J40" i="2" s="1"/>
  <c r="C40" i="2"/>
  <c r="B40" i="2"/>
  <c r="D40" i="2" s="1"/>
  <c r="H39" i="2"/>
  <c r="J39" i="2" s="1"/>
  <c r="C39" i="2"/>
  <c r="B39" i="2"/>
  <c r="H38" i="2"/>
  <c r="J38" i="2" s="1"/>
  <c r="C38" i="2"/>
  <c r="B38" i="2"/>
  <c r="H37" i="2"/>
  <c r="J37" i="2" s="1"/>
  <c r="C37" i="2"/>
  <c r="B37" i="2"/>
  <c r="D37" i="2" s="1"/>
  <c r="H36" i="2"/>
  <c r="J36" i="2" s="1"/>
  <c r="C36" i="2"/>
  <c r="B36" i="2"/>
  <c r="D36" i="2" s="1"/>
  <c r="H35" i="2"/>
  <c r="J35" i="2" s="1"/>
  <c r="C35" i="2"/>
  <c r="B35" i="2"/>
  <c r="H34" i="2"/>
  <c r="J34" i="2" s="1"/>
  <c r="C34" i="2"/>
  <c r="B34" i="2"/>
  <c r="D34" i="2" s="1"/>
  <c r="H33" i="2"/>
  <c r="J33" i="2" s="1"/>
  <c r="C33" i="2"/>
  <c r="B33" i="2"/>
  <c r="D33" i="2" s="1"/>
  <c r="H32" i="2"/>
  <c r="J32" i="2" s="1"/>
  <c r="C32" i="2"/>
  <c r="D32" i="2" s="1"/>
  <c r="B32" i="2"/>
  <c r="H31" i="2"/>
  <c r="J31" i="2" s="1"/>
  <c r="C31" i="2"/>
  <c r="B31" i="2"/>
  <c r="D31" i="2" s="1"/>
  <c r="H30" i="2"/>
  <c r="J30" i="2" s="1"/>
  <c r="C30" i="2"/>
  <c r="B30" i="2"/>
  <c r="J29" i="2"/>
  <c r="H29" i="2"/>
  <c r="C29" i="2"/>
  <c r="B29" i="2"/>
  <c r="H28" i="2"/>
  <c r="J28" i="2" s="1"/>
  <c r="C28" i="2"/>
  <c r="B28" i="2"/>
  <c r="D28" i="2" s="1"/>
  <c r="H27" i="2"/>
  <c r="J27" i="2" s="1"/>
  <c r="C27" i="2"/>
  <c r="B27" i="2"/>
  <c r="H26" i="2"/>
  <c r="J26" i="2" s="1"/>
  <c r="C26" i="2"/>
  <c r="B26" i="2"/>
  <c r="H25" i="2"/>
  <c r="J25" i="2" s="1"/>
  <c r="C25" i="2"/>
  <c r="D25" i="2" s="1"/>
  <c r="B25" i="2"/>
  <c r="H24" i="2"/>
  <c r="J24" i="2" s="1"/>
  <c r="C24" i="2"/>
  <c r="B24" i="2"/>
  <c r="D24" i="2" s="1"/>
  <c r="H23" i="2"/>
  <c r="J23" i="2" s="1"/>
  <c r="C23" i="2"/>
  <c r="B23" i="2"/>
  <c r="H22" i="2"/>
  <c r="J22" i="2" s="1"/>
  <c r="C22" i="2"/>
  <c r="B22" i="2"/>
  <c r="D22" i="2" s="1"/>
  <c r="H21" i="2"/>
  <c r="D21" i="2"/>
  <c r="H20" i="2"/>
  <c r="H19" i="2"/>
  <c r="H18" i="2"/>
  <c r="H17" i="2"/>
  <c r="D17" i="2"/>
  <c r="M22" i="2"/>
  <c r="H16" i="2"/>
  <c r="D16" i="2"/>
  <c r="H15" i="2"/>
  <c r="H14" i="2"/>
  <c r="H13" i="2"/>
  <c r="H12" i="2"/>
  <c r="D12" i="2"/>
  <c r="H11" i="2"/>
  <c r="H10" i="2"/>
  <c r="H9" i="2"/>
  <c r="H8" i="2"/>
  <c r="D8" i="2"/>
  <c r="H7" i="2"/>
  <c r="D7" i="2"/>
  <c r="H6" i="2"/>
  <c r="H5" i="2"/>
  <c r="H4" i="2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H3" i="2"/>
  <c r="C4" i="3" l="1"/>
  <c r="I20" i="3"/>
  <c r="I21" i="3"/>
  <c r="I22" i="3"/>
  <c r="I23" i="3" s="1"/>
  <c r="I3" i="3"/>
  <c r="I2" i="3" s="1"/>
  <c r="I12" i="3"/>
  <c r="I13" i="3" s="1"/>
  <c r="I4" i="3"/>
  <c r="D26" i="2"/>
  <c r="D29" i="2"/>
  <c r="D30" i="2"/>
  <c r="D35" i="2"/>
  <c r="D39" i="2"/>
  <c r="D43" i="2"/>
  <c r="D58" i="2"/>
  <c r="D61" i="2"/>
  <c r="D62" i="2"/>
  <c r="D60" i="2"/>
  <c r="D66" i="2"/>
  <c r="D23" i="2"/>
  <c r="D27" i="2"/>
  <c r="D45" i="2"/>
  <c r="D46" i="2"/>
  <c r="D51" i="2"/>
  <c r="D55" i="2"/>
  <c r="D59" i="2"/>
  <c r="M14" i="2"/>
  <c r="Q18" i="2"/>
  <c r="Q24" i="2" s="1"/>
  <c r="M18" i="2"/>
  <c r="M16" i="2"/>
  <c r="M13" i="2"/>
  <c r="Q13" i="2"/>
  <c r="Q21" i="2" s="1"/>
  <c r="M21" i="2" l="1"/>
  <c r="M24" i="2" s="1"/>
  <c r="I5" i="3" l="1"/>
</calcChain>
</file>

<file path=xl/sharedStrings.xml><?xml version="1.0" encoding="utf-8"?>
<sst xmlns="http://schemas.openxmlformats.org/spreadsheetml/2006/main" count="93" uniqueCount="65">
  <si>
    <t>Time</t>
  </si>
  <si>
    <t>Fuel (MMBtu)</t>
  </si>
  <si>
    <t>CT1</t>
  </si>
  <si>
    <t>CT2</t>
  </si>
  <si>
    <t>Power (MW)</t>
  </si>
  <si>
    <t>ST</t>
  </si>
  <si>
    <t>Station Power</t>
  </si>
  <si>
    <t>MMBtu</t>
  </si>
  <si>
    <t>MWh</t>
  </si>
  <si>
    <t>Start Cost</t>
  </si>
  <si>
    <t>Fuel Cost</t>
  </si>
  <si>
    <t>Proposed Definition</t>
  </si>
  <si>
    <t>Heat Input Curve</t>
  </si>
  <si>
    <t>X2</t>
  </si>
  <si>
    <t>X1</t>
  </si>
  <si>
    <t>X0</t>
  </si>
  <si>
    <t>Notification Time</t>
  </si>
  <si>
    <t>Start Time</t>
  </si>
  <si>
    <t>Min Run Time</t>
  </si>
  <si>
    <t>Soak Time</t>
  </si>
  <si>
    <t>hours</t>
  </si>
  <si>
    <t>minutes</t>
  </si>
  <si>
    <t>Time to start</t>
  </si>
  <si>
    <t>Min Down Time</t>
  </si>
  <si>
    <t>Event</t>
  </si>
  <si>
    <t>Breaker Close</t>
  </si>
  <si>
    <t>Breaker Open</t>
  </si>
  <si>
    <t>Net Gen</t>
  </si>
  <si>
    <t>Fuel</t>
  </si>
  <si>
    <t>Station Power = Power Consumed between T0 and T1 + Power Consumed between T2 and T3 (above normal station use)</t>
  </si>
  <si>
    <t>Net Gen = Generation Produced between T0 and T1</t>
  </si>
  <si>
    <t>Fuel = Fuel Consumed between T0 and T1 + Fuel Consumed between T2 and T3</t>
  </si>
  <si>
    <t>Total</t>
  </si>
  <si>
    <t xml:space="preserve"> </t>
  </si>
  <si>
    <t>Aux Power (MW)</t>
  </si>
  <si>
    <t>Estimated Heat Input (MMBtu)</t>
  </si>
  <si>
    <t>Net Fuel</t>
  </si>
  <si>
    <t>$/MMBtu</t>
  </si>
  <si>
    <t>$/MWh</t>
  </si>
  <si>
    <t>$/start</t>
  </si>
  <si>
    <t>Net Station Power</t>
  </si>
  <si>
    <t>Current Definition</t>
  </si>
  <si>
    <t>SP_T0</t>
  </si>
  <si>
    <t>SP_T1</t>
  </si>
  <si>
    <t>SP_T2</t>
  </si>
  <si>
    <t>SP_T3</t>
  </si>
  <si>
    <t>NG_T0</t>
  </si>
  <si>
    <t>NG_T1</t>
  </si>
  <si>
    <t>F_T0</t>
  </si>
  <si>
    <t>F_T1</t>
  </si>
  <si>
    <t>F_T2</t>
  </si>
  <si>
    <t>F_T3</t>
  </si>
  <si>
    <t>Breaker open</t>
  </si>
  <si>
    <t>Breaker close minus time to start</t>
  </si>
  <si>
    <t>Breaker close plus soak time</t>
  </si>
  <si>
    <t>Breaker open plus shutdown</t>
  </si>
  <si>
    <t>Event/Definition</t>
  </si>
  <si>
    <t>1) From CT1 start to ST breaker close</t>
  </si>
  <si>
    <t>2) From CT2 start to ST breaker close</t>
  </si>
  <si>
    <t>1) Energy produced from CT1/2 Breaker close to ST breaker close</t>
  </si>
  <si>
    <t>Energy produced converted in MMBtu using heat input curve</t>
  </si>
  <si>
    <t>1) From CT1 start to dispatchable</t>
  </si>
  <si>
    <t>1) Station power consumed</t>
  </si>
  <si>
    <t>1) Energy produced from CT1 breaker close to dispatchable</t>
  </si>
  <si>
    <t>Breaker close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</si>
</sst>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6" fontId="0" fillId="0" borderId="0" xfId="0" applyNumberFormat="1"/>
    <xf numFmtId="22" fontId="0" fillId="0" borderId="0" xfId="1" applyNumberFormat="1" applyFont="1"/>
    <xf numFmtId="37" fontId="0" fillId="0" borderId="0" xfId="0" applyNumberFormat="1" applyAlignment="1">
      <alignment horizontal="right"/>
    </xf>
    <xf numFmtId="37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0" fontId="0" fillId="0" borderId="1" xfId="0" applyNumberFormat="1" applyBorder="1" applyAlignment="1">
      <alignment horizontal="left"/>
    </xf>
    <xf numFmtId="37" fontId="0" fillId="0" borderId="0" xfId="0" applyNumberFormat="1" applyBorder="1"/>
    <xf numFmtId="37" fontId="0" fillId="0" borderId="2" xfId="0" applyNumberFormat="1" applyBorder="1" applyAlignment="1">
      <alignment horizontal="right"/>
    </xf>
    <xf numFmtId="165" fontId="0" fillId="0" borderId="0" xfId="1" applyNumberFormat="1" applyFont="1" applyAlignment="1">
      <alignment horizontal="right"/>
    </xf>
    <xf numFmtId="0" fontId="2" fillId="0" borderId="0" xfId="0" applyFont="1"/>
    <xf numFmtId="0" fontId="0" fillId="0" borderId="0" xfId="0" applyAlignment="1">
      <alignment horizontal="right" vertical="center"/>
    </xf>
    <xf numFmtId="164" fontId="0" fillId="0" borderId="0" xfId="1" applyNumberFormat="1" applyFont="1"/>
    <xf numFmtId="165" fontId="0" fillId="0" borderId="0" xfId="1" applyNumberFormat="1" applyFont="1"/>
    <xf numFmtId="165" fontId="0" fillId="0" borderId="0" xfId="0" applyNumberFormat="1"/>
    <xf numFmtId="22" fontId="0" fillId="0" borderId="0" xfId="0" applyNumberFormat="1" applyAlignment="1">
      <alignment horizontal="left"/>
    </xf>
    <xf numFmtId="43" fontId="0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165" fontId="2" fillId="0" borderId="0" xfId="1" applyNumberFormat="1" applyFont="1"/>
    <xf numFmtId="0" fontId="2" fillId="0" borderId="0" xfId="0" applyFont="1" applyAlignment="1">
      <alignment horizontal="right"/>
    </xf>
    <xf numFmtId="0" fontId="0" fillId="0" borderId="0" xfId="0" applyAlignment="1">
      <alignment horizontal="left" wrapText="1"/>
    </xf>
    <xf numFmtId="165" fontId="0" fillId="0" borderId="0" xfId="1" applyNumberFormat="1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165" fontId="0" fillId="0" borderId="0" xfId="1" applyNumberFormat="1" applyFont="1" applyAlignment="1">
      <alignment horizontal="right" vertical="center"/>
    </xf>
    <xf numFmtId="37" fontId="0" fillId="0" borderId="0" xfId="0" applyNumberFormat="1" applyAlignment="1">
      <alignment horizontal="right"/>
    </xf>
    <xf numFmtId="37" fontId="0" fillId="0" borderId="2" xfId="0" applyNumberFormat="1" applyBorder="1" applyAlignment="1">
      <alignment horizontal="right" wrapText="1"/>
    </xf>
    <xf numFmtId="37" fontId="0" fillId="0" borderId="1" xfId="0" applyNumberFormat="1" applyBorder="1" applyAlignment="1">
      <alignment horizontal="right" wrapText="1"/>
    </xf>
    <xf numFmtId="0" fontId="0" fillId="0" borderId="0" xfId="0" applyAlignment="1">
      <alignment horizontal="left" vertical="top" wrapText="1"/>
    </xf>
    <xf numFmtId="39" fontId="0" fillId="0" borderId="0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264829</xdr:colOff>
      <xdr:row>0</xdr:row>
      <xdr:rowOff>104776</xdr:rowOff>
    </xdr:from>
    <xdr:to>
      <xdr:col>24</xdr:col>
      <xdr:colOff>264829</xdr:colOff>
      <xdr:row>22</xdr:row>
      <xdr:rowOff>54833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13729" y="104776"/>
          <a:ext cx="7315200" cy="4141057"/>
        </a:xfrm>
        <a:prstGeom prst="rect">
          <a:avLst/>
        </a:prstGeom>
      </xdr:spPr>
    </xdr:pic>
    <xdr:clientData/>
  </xdr:twoCellAnchor>
  <xdr:twoCellAnchor editAs="oneCell">
    <xdr:from>
      <xdr:col>12</xdr:col>
      <xdr:colOff>104775</xdr:colOff>
      <xdr:row>24</xdr:row>
      <xdr:rowOff>104775</xdr:rowOff>
    </xdr:from>
    <xdr:to>
      <xdr:col>24</xdr:col>
      <xdr:colOff>104775</xdr:colOff>
      <xdr:row>40</xdr:row>
      <xdr:rowOff>155988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53675" y="4676775"/>
          <a:ext cx="7315200" cy="30992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11"/>
  <sheetViews>
    <sheetView tabSelected="1" topLeftCell="D1" workbookViewId="0">
      <pane ySplit="2" topLeftCell="A3" activePane="bottomLeft" state="frozen"/>
      <selection pane="bottomLeft" activeCell="M8" sqref="M8"/>
    </sheetView>
  </sheetViews>
  <sheetFormatPr defaultRowHeight="15" x14ac:dyDescent="0.25"/>
  <cols>
    <col min="1" max="1" width="9.140625" style="7"/>
    <col min="2" max="3" width="12.140625" style="5" customWidth="1"/>
    <col min="4" max="4" width="12.140625" style="6" customWidth="1"/>
    <col min="5" max="7" width="12.140625" style="5" customWidth="1"/>
    <col min="8" max="9" width="12.140625" style="6" customWidth="1"/>
    <col min="10" max="10" width="12.140625" style="10" customWidth="1"/>
    <col min="11" max="11" width="11" style="9" customWidth="1"/>
    <col min="12" max="12" width="34.5703125" customWidth="1"/>
    <col min="13" max="13" width="9.85546875" bestFit="1" customWidth="1"/>
    <col min="14" max="14" width="9.28515625" style="2" bestFit="1" customWidth="1"/>
    <col min="15" max="15" width="9.28515625" bestFit="1" customWidth="1"/>
    <col min="16" max="16" width="30.7109375" bestFit="1" customWidth="1"/>
    <col min="17" max="17" width="9.85546875" bestFit="1" customWidth="1"/>
  </cols>
  <sheetData>
    <row r="1" spans="1:18" x14ac:dyDescent="0.25">
      <c r="B1" s="26" t="s">
        <v>1</v>
      </c>
      <c r="C1" s="26"/>
      <c r="D1" s="26"/>
      <c r="E1" s="26" t="s">
        <v>4</v>
      </c>
      <c r="F1" s="26"/>
      <c r="G1" s="26"/>
      <c r="H1" s="26"/>
      <c r="I1" s="28" t="s">
        <v>34</v>
      </c>
      <c r="J1" s="27" t="s">
        <v>35</v>
      </c>
    </row>
    <row r="2" spans="1:18" x14ac:dyDescent="0.25">
      <c r="A2" s="7" t="s">
        <v>0</v>
      </c>
      <c r="B2" s="5" t="s">
        <v>2</v>
      </c>
      <c r="C2" s="5" t="s">
        <v>3</v>
      </c>
      <c r="D2" s="6" t="s">
        <v>32</v>
      </c>
      <c r="E2" s="5" t="s">
        <v>2</v>
      </c>
      <c r="F2" s="5" t="s">
        <v>3</v>
      </c>
      <c r="G2" s="5" t="s">
        <v>5</v>
      </c>
      <c r="H2" s="6" t="s">
        <v>32</v>
      </c>
      <c r="I2" s="28"/>
      <c r="J2" s="27"/>
      <c r="K2" s="9" t="s">
        <v>33</v>
      </c>
    </row>
    <row r="3" spans="1:18" x14ac:dyDescent="0.25">
      <c r="A3" s="8">
        <v>6.9444444444444447E-4</v>
      </c>
      <c r="D3" s="6">
        <f>SUM(B3:C3)</f>
        <v>0</v>
      </c>
      <c r="E3" s="5">
        <v>0</v>
      </c>
      <c r="H3" s="6">
        <f>SUM(E3:G3)</f>
        <v>0</v>
      </c>
      <c r="I3" s="6">
        <v>-5</v>
      </c>
      <c r="L3" s="12" t="s">
        <v>12</v>
      </c>
    </row>
    <row r="4" spans="1:18" x14ac:dyDescent="0.25">
      <c r="A4" s="8">
        <f>+A3+1/24/60</f>
        <v>1.3888888888888887E-3</v>
      </c>
      <c r="D4" s="6">
        <f t="shared" ref="D4:D66" si="0">SUM(B4:C4)</f>
        <v>0</v>
      </c>
      <c r="E4" s="5">
        <v>0</v>
      </c>
      <c r="H4" s="6">
        <f t="shared" ref="H4:H66" si="1">SUM(E4:G4)</f>
        <v>0</v>
      </c>
      <c r="I4" s="6">
        <v>-5</v>
      </c>
      <c r="L4" t="s">
        <v>13</v>
      </c>
      <c r="M4">
        <v>1E-3</v>
      </c>
    </row>
    <row r="5" spans="1:18" x14ac:dyDescent="0.25">
      <c r="A5" s="8">
        <f t="shared" ref="A5:A66" si="2">+A4+1/24/60</f>
        <v>2.0833333333333329E-3</v>
      </c>
      <c r="D5" s="6">
        <f t="shared" si="0"/>
        <v>0</v>
      </c>
      <c r="E5" s="5">
        <v>0</v>
      </c>
      <c r="H5" s="6">
        <f t="shared" si="1"/>
        <v>0</v>
      </c>
      <c r="I5" s="6">
        <v>-5</v>
      </c>
      <c r="L5" t="s">
        <v>14</v>
      </c>
      <c r="M5">
        <v>5</v>
      </c>
    </row>
    <row r="6" spans="1:18" x14ac:dyDescent="0.25">
      <c r="A6" s="8">
        <f t="shared" si="2"/>
        <v>2.7777777777777775E-3</v>
      </c>
      <c r="D6" s="6">
        <f t="shared" si="0"/>
        <v>0</v>
      </c>
      <c r="E6" s="5">
        <v>0</v>
      </c>
      <c r="H6" s="6">
        <f t="shared" si="1"/>
        <v>0</v>
      </c>
      <c r="I6" s="6">
        <v>-5</v>
      </c>
      <c r="L6" t="s">
        <v>15</v>
      </c>
      <c r="M6">
        <v>1000</v>
      </c>
    </row>
    <row r="7" spans="1:18" x14ac:dyDescent="0.25">
      <c r="A7" s="8">
        <f t="shared" si="2"/>
        <v>3.472222222222222E-3</v>
      </c>
      <c r="B7" s="5">
        <f>12.5/5</f>
        <v>2.5</v>
      </c>
      <c r="D7" s="6">
        <f t="shared" si="0"/>
        <v>2.5</v>
      </c>
      <c r="E7" s="5">
        <v>0</v>
      </c>
      <c r="H7" s="6">
        <f t="shared" si="1"/>
        <v>0</v>
      </c>
      <c r="I7" s="6">
        <v>-10</v>
      </c>
    </row>
    <row r="8" spans="1:18" x14ac:dyDescent="0.25">
      <c r="A8" s="8">
        <f t="shared" si="2"/>
        <v>4.1666666666666666E-3</v>
      </c>
      <c r="B8" s="5">
        <f t="shared" ref="B8:B11" si="3">12.5/5</f>
        <v>2.5</v>
      </c>
      <c r="D8" s="6">
        <f t="shared" si="0"/>
        <v>2.5</v>
      </c>
      <c r="E8" s="5">
        <v>0</v>
      </c>
      <c r="H8" s="6">
        <f t="shared" si="1"/>
        <v>0</v>
      </c>
      <c r="I8" s="6">
        <v>-10</v>
      </c>
      <c r="L8" t="s">
        <v>10</v>
      </c>
      <c r="M8" s="3">
        <v>5</v>
      </c>
      <c r="N8" s="2" t="s">
        <v>37</v>
      </c>
    </row>
    <row r="9" spans="1:18" x14ac:dyDescent="0.25">
      <c r="A9" s="8">
        <f t="shared" si="2"/>
        <v>4.8611111111111112E-3</v>
      </c>
      <c r="B9" s="5">
        <f t="shared" si="3"/>
        <v>2.5</v>
      </c>
      <c r="D9" s="6">
        <f t="shared" si="0"/>
        <v>2.5</v>
      </c>
      <c r="E9" s="5">
        <v>0</v>
      </c>
      <c r="H9" s="6">
        <f t="shared" si="1"/>
        <v>0</v>
      </c>
      <c r="I9" s="6">
        <v>-10</v>
      </c>
      <c r="L9" t="s">
        <v>6</v>
      </c>
      <c r="M9" s="3">
        <v>25</v>
      </c>
      <c r="N9" s="2" t="s">
        <v>38</v>
      </c>
    </row>
    <row r="10" spans="1:18" x14ac:dyDescent="0.25">
      <c r="A10" s="8">
        <f t="shared" si="2"/>
        <v>5.5555555555555558E-3</v>
      </c>
      <c r="B10" s="5">
        <f t="shared" si="3"/>
        <v>2.5</v>
      </c>
      <c r="D10" s="6">
        <f t="shared" si="0"/>
        <v>2.5</v>
      </c>
      <c r="E10" s="5">
        <v>0</v>
      </c>
      <c r="H10" s="6">
        <f t="shared" si="1"/>
        <v>0</v>
      </c>
      <c r="I10" s="6">
        <v>-10</v>
      </c>
    </row>
    <row r="11" spans="1:18" x14ac:dyDescent="0.25">
      <c r="A11" s="8">
        <f t="shared" si="2"/>
        <v>6.2500000000000003E-3</v>
      </c>
      <c r="B11" s="5">
        <f t="shared" si="3"/>
        <v>2.5</v>
      </c>
      <c r="D11" s="6">
        <f t="shared" si="0"/>
        <v>2.5</v>
      </c>
      <c r="E11" s="5">
        <v>0</v>
      </c>
      <c r="H11" s="6">
        <f t="shared" si="1"/>
        <v>0</v>
      </c>
      <c r="I11" s="6">
        <v>-10</v>
      </c>
    </row>
    <row r="12" spans="1:18" x14ac:dyDescent="0.25">
      <c r="A12" s="8">
        <f t="shared" si="2"/>
        <v>6.9444444444444449E-3</v>
      </c>
      <c r="B12" s="5">
        <f>12.5/5</f>
        <v>2.5</v>
      </c>
      <c r="D12" s="6">
        <f t="shared" si="0"/>
        <v>2.5</v>
      </c>
      <c r="E12" s="5">
        <v>0</v>
      </c>
      <c r="H12" s="6">
        <f t="shared" si="1"/>
        <v>0</v>
      </c>
      <c r="I12" s="6">
        <v>-10</v>
      </c>
      <c r="L12" s="12" t="s">
        <v>41</v>
      </c>
      <c r="P12" s="12" t="s">
        <v>11</v>
      </c>
    </row>
    <row r="13" spans="1:18" x14ac:dyDescent="0.25">
      <c r="A13" s="8">
        <f t="shared" si="2"/>
        <v>7.6388888888888895E-3</v>
      </c>
      <c r="B13" s="5">
        <f t="shared" ref="B13:B21" si="4">12.5/5</f>
        <v>2.5</v>
      </c>
      <c r="D13" s="6">
        <f t="shared" si="0"/>
        <v>2.5</v>
      </c>
      <c r="E13" s="5">
        <v>0</v>
      </c>
      <c r="H13" s="6">
        <f t="shared" si="1"/>
        <v>0</v>
      </c>
      <c r="I13" s="6">
        <v>-10</v>
      </c>
      <c r="L13" t="s">
        <v>57</v>
      </c>
      <c r="M13" s="11">
        <f>SUM(B1:B62)</f>
        <v>1025</v>
      </c>
      <c r="N13" s="2" t="s">
        <v>7</v>
      </c>
      <c r="P13" t="s">
        <v>61</v>
      </c>
      <c r="Q13" s="15">
        <f>SUM(B3:C65)</f>
        <v>1825</v>
      </c>
      <c r="R13" s="2" t="s">
        <v>7</v>
      </c>
    </row>
    <row r="14" spans="1:18" x14ac:dyDescent="0.25">
      <c r="A14" s="8">
        <f t="shared" si="2"/>
        <v>8.3333333333333332E-3</v>
      </c>
      <c r="B14" s="5">
        <f t="shared" si="4"/>
        <v>2.5</v>
      </c>
      <c r="D14" s="6">
        <f t="shared" si="0"/>
        <v>2.5</v>
      </c>
      <c r="E14" s="5">
        <v>0</v>
      </c>
      <c r="H14" s="6">
        <f t="shared" si="1"/>
        <v>0</v>
      </c>
      <c r="I14" s="6">
        <v>-10</v>
      </c>
      <c r="L14" t="s">
        <v>58</v>
      </c>
      <c r="M14" s="11">
        <f>SUM(C1:C62)</f>
        <v>650</v>
      </c>
      <c r="N14" s="2" t="s">
        <v>7</v>
      </c>
      <c r="Q14" s="15"/>
      <c r="R14" s="2"/>
    </row>
    <row r="15" spans="1:18" x14ac:dyDescent="0.25">
      <c r="A15" s="8">
        <f t="shared" si="2"/>
        <v>9.0277777777777769E-3</v>
      </c>
      <c r="B15" s="5">
        <f t="shared" si="4"/>
        <v>2.5</v>
      </c>
      <c r="D15" s="6">
        <f t="shared" si="0"/>
        <v>2.5</v>
      </c>
      <c r="E15" s="5">
        <v>0</v>
      </c>
      <c r="H15" s="6">
        <f t="shared" si="1"/>
        <v>0</v>
      </c>
      <c r="I15" s="6">
        <v>-10</v>
      </c>
      <c r="M15" s="11"/>
      <c r="Q15" s="15"/>
      <c r="R15" s="2"/>
    </row>
    <row r="16" spans="1:18" x14ac:dyDescent="0.25">
      <c r="A16" s="8">
        <f t="shared" si="2"/>
        <v>9.7222222222222206E-3</v>
      </c>
      <c r="B16" s="5">
        <f t="shared" si="4"/>
        <v>2.5</v>
      </c>
      <c r="D16" s="6">
        <f t="shared" si="0"/>
        <v>2.5</v>
      </c>
      <c r="E16" s="5">
        <v>0</v>
      </c>
      <c r="H16" s="6">
        <f t="shared" si="1"/>
        <v>0</v>
      </c>
      <c r="I16" s="6">
        <v>-10</v>
      </c>
      <c r="L16" s="22" t="s">
        <v>59</v>
      </c>
      <c r="M16" s="23">
        <f>SUM(H3:H62)/60</f>
        <v>106.66666666666667</v>
      </c>
      <c r="N16" s="24" t="s">
        <v>8</v>
      </c>
      <c r="P16" t="s">
        <v>62</v>
      </c>
      <c r="Q16" s="16">
        <f>M22</f>
        <v>2.8333333333333335</v>
      </c>
      <c r="R16" s="13" t="s">
        <v>8</v>
      </c>
    </row>
    <row r="17" spans="1:18" x14ac:dyDescent="0.25">
      <c r="A17" s="8">
        <f t="shared" si="2"/>
        <v>1.0416666666666664E-2</v>
      </c>
      <c r="B17" s="5">
        <f t="shared" si="4"/>
        <v>2.5</v>
      </c>
      <c r="D17" s="6">
        <f t="shared" si="0"/>
        <v>2.5</v>
      </c>
      <c r="E17" s="5">
        <v>0</v>
      </c>
      <c r="H17" s="6">
        <f t="shared" si="1"/>
        <v>0</v>
      </c>
      <c r="I17" s="6">
        <v>-10</v>
      </c>
      <c r="L17" s="22"/>
      <c r="M17" s="23"/>
      <c r="N17" s="24"/>
      <c r="R17" s="13"/>
    </row>
    <row r="18" spans="1:18" x14ac:dyDescent="0.25">
      <c r="A18" s="8">
        <f t="shared" si="2"/>
        <v>1.1111111111111108E-2</v>
      </c>
      <c r="B18" s="5">
        <f t="shared" si="4"/>
        <v>2.5</v>
      </c>
      <c r="D18" s="6">
        <f t="shared" si="0"/>
        <v>2.5</v>
      </c>
      <c r="E18" s="5">
        <v>0</v>
      </c>
      <c r="H18" s="6">
        <f t="shared" si="1"/>
        <v>0</v>
      </c>
      <c r="I18" s="6">
        <v>-10</v>
      </c>
      <c r="L18" s="22" t="s">
        <v>60</v>
      </c>
      <c r="M18" s="25">
        <f>SUM(J22:J62)/60</f>
        <v>1235.2916666666667</v>
      </c>
      <c r="N18" s="24" t="s">
        <v>7</v>
      </c>
      <c r="P18" s="22" t="s">
        <v>63</v>
      </c>
      <c r="Q18" s="15">
        <f>SUM(H3:H65)/60</f>
        <v>119.16666666666667</v>
      </c>
      <c r="R18" s="13" t="s">
        <v>8</v>
      </c>
    </row>
    <row r="19" spans="1:18" x14ac:dyDescent="0.25">
      <c r="A19" s="8">
        <f t="shared" si="2"/>
        <v>1.1805555555555552E-2</v>
      </c>
      <c r="B19" s="5">
        <f t="shared" si="4"/>
        <v>2.5</v>
      </c>
      <c r="D19" s="6">
        <f t="shared" si="0"/>
        <v>2.5</v>
      </c>
      <c r="E19" s="5">
        <v>0</v>
      </c>
      <c r="H19" s="6">
        <f t="shared" si="1"/>
        <v>0</v>
      </c>
      <c r="I19" s="6">
        <v>-10</v>
      </c>
      <c r="L19" s="22"/>
      <c r="M19" s="25"/>
      <c r="N19" s="24"/>
      <c r="P19" s="22"/>
      <c r="Q19" s="15"/>
      <c r="R19" s="13"/>
    </row>
    <row r="20" spans="1:18" x14ac:dyDescent="0.25">
      <c r="A20" s="8">
        <f t="shared" si="2"/>
        <v>1.2499999999999995E-2</v>
      </c>
      <c r="B20" s="5">
        <f t="shared" si="4"/>
        <v>2.5</v>
      </c>
      <c r="D20" s="6">
        <f t="shared" si="0"/>
        <v>2.5</v>
      </c>
      <c r="E20" s="5">
        <v>0</v>
      </c>
      <c r="H20" s="6">
        <f t="shared" si="1"/>
        <v>0</v>
      </c>
      <c r="I20" s="6">
        <v>-10</v>
      </c>
      <c r="M20" s="15"/>
      <c r="Q20" s="15"/>
      <c r="R20" s="2"/>
    </row>
    <row r="21" spans="1:18" x14ac:dyDescent="0.25">
      <c r="A21" s="8">
        <f t="shared" si="2"/>
        <v>1.3194444444444439E-2</v>
      </c>
      <c r="B21" s="5">
        <f t="shared" si="4"/>
        <v>2.5</v>
      </c>
      <c r="D21" s="6">
        <f t="shared" si="0"/>
        <v>2.5</v>
      </c>
      <c r="E21" s="5">
        <v>0</v>
      </c>
      <c r="H21" s="6">
        <f t="shared" si="1"/>
        <v>0</v>
      </c>
      <c r="I21" s="6">
        <v>-10</v>
      </c>
      <c r="L21" t="s">
        <v>36</v>
      </c>
      <c r="M21" s="11">
        <f>SUM(M13:M14)-M18</f>
        <v>439.70833333333326</v>
      </c>
      <c r="N21" s="2" t="s">
        <v>7</v>
      </c>
      <c r="P21" t="s">
        <v>28</v>
      </c>
      <c r="Q21" s="15">
        <f>Q13</f>
        <v>1825</v>
      </c>
      <c r="R21" s="2" t="s">
        <v>7</v>
      </c>
    </row>
    <row r="22" spans="1:18" x14ac:dyDescent="0.25">
      <c r="A22" s="8">
        <f t="shared" si="2"/>
        <v>1.3888888888888883E-2</v>
      </c>
      <c r="B22" s="5">
        <f>125/5*(1/4)</f>
        <v>6.25</v>
      </c>
      <c r="C22" s="5">
        <f>12.5/5</f>
        <v>2.5</v>
      </c>
      <c r="D22" s="6">
        <f t="shared" si="0"/>
        <v>8.75</v>
      </c>
      <c r="E22" s="5">
        <v>25</v>
      </c>
      <c r="H22" s="6">
        <f t="shared" si="1"/>
        <v>25</v>
      </c>
      <c r="I22" s="6">
        <v>0</v>
      </c>
      <c r="J22" s="10">
        <f t="shared" ref="J22:J66" si="5">+H22^2*$M$4+H22*$M$5+$M$6</f>
        <v>1125.625</v>
      </c>
      <c r="L22" t="s">
        <v>6</v>
      </c>
      <c r="M22" s="15">
        <f>-SUM(I3:I21)/60</f>
        <v>2.8333333333333335</v>
      </c>
      <c r="N22" s="2" t="s">
        <v>8</v>
      </c>
      <c r="P22" t="s">
        <v>40</v>
      </c>
      <c r="Q22" s="15">
        <f>Q16-Q18</f>
        <v>-116.33333333333334</v>
      </c>
      <c r="R22" s="2" t="s">
        <v>8</v>
      </c>
    </row>
    <row r="23" spans="1:18" x14ac:dyDescent="0.25">
      <c r="A23" s="8">
        <f t="shared" si="2"/>
        <v>1.4583333333333327E-2</v>
      </c>
      <c r="B23" s="5">
        <f>125/5*(2/4)</f>
        <v>12.5</v>
      </c>
      <c r="C23" s="5">
        <f t="shared" ref="C23:C26" si="6">12.5/5</f>
        <v>2.5</v>
      </c>
      <c r="D23" s="6">
        <f t="shared" si="0"/>
        <v>15</v>
      </c>
      <c r="E23" s="5">
        <v>50</v>
      </c>
      <c r="H23" s="6">
        <f t="shared" si="1"/>
        <v>50</v>
      </c>
      <c r="J23" s="10">
        <f t="shared" si="5"/>
        <v>1252.5</v>
      </c>
      <c r="M23" s="15"/>
      <c r="Q23" s="15"/>
      <c r="R23" s="2"/>
    </row>
    <row r="24" spans="1:18" x14ac:dyDescent="0.25">
      <c r="A24" s="8">
        <f t="shared" si="2"/>
        <v>1.527777777777777E-2</v>
      </c>
      <c r="B24" s="5">
        <f>125/5*(3/4)</f>
        <v>18.75</v>
      </c>
      <c r="C24" s="5">
        <f t="shared" si="6"/>
        <v>2.5</v>
      </c>
      <c r="D24" s="6">
        <f t="shared" si="0"/>
        <v>21.25</v>
      </c>
      <c r="E24" s="5">
        <v>75</v>
      </c>
      <c r="H24" s="6">
        <f t="shared" si="1"/>
        <v>75</v>
      </c>
      <c r="J24" s="10">
        <f t="shared" si="5"/>
        <v>1380.625</v>
      </c>
      <c r="L24" s="12" t="s">
        <v>9</v>
      </c>
      <c r="M24" s="20">
        <f>M21*$M$8+M22*$M$9</f>
        <v>2269.3749999999995</v>
      </c>
      <c r="N24" s="21" t="s">
        <v>39</v>
      </c>
      <c r="O24" s="12"/>
      <c r="P24" s="12" t="s">
        <v>9</v>
      </c>
      <c r="Q24" s="20">
        <f>Q21*$M$8+Q22*$M$9</f>
        <v>6216.6666666666661</v>
      </c>
      <c r="R24" s="21" t="s">
        <v>39</v>
      </c>
    </row>
    <row r="25" spans="1:18" x14ac:dyDescent="0.25">
      <c r="A25" s="8">
        <f t="shared" si="2"/>
        <v>1.5972222222222214E-2</v>
      </c>
      <c r="B25" s="5">
        <f t="shared" ref="B25:C63" si="7">125/5</f>
        <v>25</v>
      </c>
      <c r="C25" s="5">
        <f t="shared" si="6"/>
        <v>2.5</v>
      </c>
      <c r="D25" s="6">
        <f t="shared" si="0"/>
        <v>27.5</v>
      </c>
      <c r="E25" s="5">
        <v>100</v>
      </c>
      <c r="H25" s="6">
        <f t="shared" si="1"/>
        <v>100</v>
      </c>
      <c r="J25" s="10">
        <f t="shared" si="5"/>
        <v>1510</v>
      </c>
    </row>
    <row r="26" spans="1:18" ht="15" customHeight="1" x14ac:dyDescent="0.25">
      <c r="A26" s="8">
        <f t="shared" si="2"/>
        <v>1.6666666666666659E-2</v>
      </c>
      <c r="B26" s="5">
        <f t="shared" si="7"/>
        <v>25</v>
      </c>
      <c r="C26" s="5">
        <f t="shared" si="6"/>
        <v>2.5</v>
      </c>
      <c r="D26" s="6">
        <f t="shared" si="0"/>
        <v>27.5</v>
      </c>
      <c r="E26" s="5">
        <v>100</v>
      </c>
      <c r="H26" s="6">
        <f t="shared" si="1"/>
        <v>100</v>
      </c>
      <c r="J26" s="10">
        <f t="shared" si="5"/>
        <v>1510</v>
      </c>
    </row>
    <row r="27" spans="1:18" x14ac:dyDescent="0.25">
      <c r="A27" s="8">
        <f t="shared" si="2"/>
        <v>1.7361111111111105E-2</v>
      </c>
      <c r="B27" s="5">
        <f t="shared" si="7"/>
        <v>25</v>
      </c>
      <c r="C27" s="5">
        <f>12.5/5</f>
        <v>2.5</v>
      </c>
      <c r="D27" s="6">
        <f t="shared" si="0"/>
        <v>27.5</v>
      </c>
      <c r="E27" s="5">
        <v>100</v>
      </c>
      <c r="H27" s="6">
        <f t="shared" si="1"/>
        <v>100</v>
      </c>
      <c r="J27" s="10">
        <f t="shared" si="5"/>
        <v>1510</v>
      </c>
    </row>
    <row r="28" spans="1:18" ht="15" customHeight="1" x14ac:dyDescent="0.25">
      <c r="A28" s="8">
        <f t="shared" si="2"/>
        <v>1.805555555555555E-2</v>
      </c>
      <c r="B28" s="5">
        <f t="shared" si="7"/>
        <v>25</v>
      </c>
      <c r="C28" s="5">
        <f t="shared" ref="C28:C36" si="8">12.5/5</f>
        <v>2.5</v>
      </c>
      <c r="D28" s="6">
        <f t="shared" si="0"/>
        <v>27.5</v>
      </c>
      <c r="E28" s="5">
        <v>100</v>
      </c>
      <c r="H28" s="6">
        <f t="shared" si="1"/>
        <v>100</v>
      </c>
      <c r="J28" s="10">
        <f t="shared" si="5"/>
        <v>1510</v>
      </c>
    </row>
    <row r="29" spans="1:18" x14ac:dyDescent="0.25">
      <c r="A29" s="8">
        <f t="shared" si="2"/>
        <v>1.8749999999999996E-2</v>
      </c>
      <c r="B29" s="5">
        <f t="shared" si="7"/>
        <v>25</v>
      </c>
      <c r="C29" s="5">
        <f t="shared" si="8"/>
        <v>2.5</v>
      </c>
      <c r="D29" s="6">
        <f t="shared" si="0"/>
        <v>27.5</v>
      </c>
      <c r="E29" s="5">
        <v>100</v>
      </c>
      <c r="H29" s="6">
        <f t="shared" si="1"/>
        <v>100</v>
      </c>
      <c r="J29" s="10">
        <f t="shared" si="5"/>
        <v>1510</v>
      </c>
    </row>
    <row r="30" spans="1:18" x14ac:dyDescent="0.25">
      <c r="A30" s="8">
        <f t="shared" si="2"/>
        <v>1.9444444444444441E-2</v>
      </c>
      <c r="B30" s="5">
        <f t="shared" si="7"/>
        <v>25</v>
      </c>
      <c r="C30" s="5">
        <f t="shared" si="8"/>
        <v>2.5</v>
      </c>
      <c r="D30" s="6">
        <f t="shared" si="0"/>
        <v>27.5</v>
      </c>
      <c r="E30" s="5">
        <v>100</v>
      </c>
      <c r="H30" s="6">
        <f t="shared" si="1"/>
        <v>100</v>
      </c>
      <c r="J30" s="10">
        <f t="shared" si="5"/>
        <v>1510</v>
      </c>
    </row>
    <row r="31" spans="1:18" x14ac:dyDescent="0.25">
      <c r="A31" s="8">
        <f t="shared" si="2"/>
        <v>2.0138888888888887E-2</v>
      </c>
      <c r="B31" s="5">
        <f t="shared" si="7"/>
        <v>25</v>
      </c>
      <c r="C31" s="5">
        <f t="shared" si="8"/>
        <v>2.5</v>
      </c>
      <c r="D31" s="6">
        <f t="shared" si="0"/>
        <v>27.5</v>
      </c>
      <c r="E31" s="5">
        <v>100</v>
      </c>
      <c r="H31" s="6">
        <f t="shared" si="1"/>
        <v>100</v>
      </c>
      <c r="J31" s="10">
        <f t="shared" si="5"/>
        <v>1510</v>
      </c>
    </row>
    <row r="32" spans="1:18" x14ac:dyDescent="0.25">
      <c r="A32" s="8">
        <f t="shared" si="2"/>
        <v>2.0833333333333332E-2</v>
      </c>
      <c r="B32" s="5">
        <f t="shared" si="7"/>
        <v>25</v>
      </c>
      <c r="C32" s="5">
        <f t="shared" si="8"/>
        <v>2.5</v>
      </c>
      <c r="D32" s="6">
        <f t="shared" si="0"/>
        <v>27.5</v>
      </c>
      <c r="E32" s="5">
        <v>100</v>
      </c>
      <c r="H32" s="6">
        <f t="shared" si="1"/>
        <v>100</v>
      </c>
      <c r="J32" s="10">
        <f t="shared" si="5"/>
        <v>1510</v>
      </c>
    </row>
    <row r="33" spans="1:10" x14ac:dyDescent="0.25">
      <c r="A33" s="8">
        <f t="shared" si="2"/>
        <v>2.1527777777777778E-2</v>
      </c>
      <c r="B33" s="5">
        <f t="shared" si="7"/>
        <v>25</v>
      </c>
      <c r="C33" s="5">
        <f t="shared" si="8"/>
        <v>2.5</v>
      </c>
      <c r="D33" s="6">
        <f t="shared" si="0"/>
        <v>27.5</v>
      </c>
      <c r="E33" s="5">
        <v>100</v>
      </c>
      <c r="H33" s="6">
        <f t="shared" si="1"/>
        <v>100</v>
      </c>
      <c r="J33" s="10">
        <f t="shared" si="5"/>
        <v>1510</v>
      </c>
    </row>
    <row r="34" spans="1:10" x14ac:dyDescent="0.25">
      <c r="A34" s="8">
        <f t="shared" si="2"/>
        <v>2.2222222222222223E-2</v>
      </c>
      <c r="B34" s="5">
        <f t="shared" si="7"/>
        <v>25</v>
      </c>
      <c r="C34" s="5">
        <f t="shared" si="8"/>
        <v>2.5</v>
      </c>
      <c r="D34" s="6">
        <f t="shared" si="0"/>
        <v>27.5</v>
      </c>
      <c r="E34" s="5">
        <v>100</v>
      </c>
      <c r="H34" s="6">
        <f t="shared" si="1"/>
        <v>100</v>
      </c>
      <c r="J34" s="10">
        <f t="shared" si="5"/>
        <v>1510</v>
      </c>
    </row>
    <row r="35" spans="1:10" x14ac:dyDescent="0.25">
      <c r="A35" s="8">
        <f t="shared" si="2"/>
        <v>2.2916666666666669E-2</v>
      </c>
      <c r="B35" s="5">
        <f t="shared" si="7"/>
        <v>25</v>
      </c>
      <c r="C35" s="5">
        <f t="shared" si="8"/>
        <v>2.5</v>
      </c>
      <c r="D35" s="6">
        <f t="shared" si="0"/>
        <v>27.5</v>
      </c>
      <c r="E35" s="5">
        <v>100</v>
      </c>
      <c r="H35" s="6">
        <f t="shared" si="1"/>
        <v>100</v>
      </c>
      <c r="J35" s="10">
        <f t="shared" si="5"/>
        <v>1510</v>
      </c>
    </row>
    <row r="36" spans="1:10" x14ac:dyDescent="0.25">
      <c r="A36" s="8">
        <f t="shared" si="2"/>
        <v>2.3611111111111114E-2</v>
      </c>
      <c r="B36" s="5">
        <f t="shared" si="7"/>
        <v>25</v>
      </c>
      <c r="C36" s="5">
        <f t="shared" si="8"/>
        <v>2.5</v>
      </c>
      <c r="D36" s="6">
        <f t="shared" si="0"/>
        <v>27.5</v>
      </c>
      <c r="E36" s="5">
        <v>100</v>
      </c>
      <c r="H36" s="6">
        <f t="shared" si="1"/>
        <v>100</v>
      </c>
      <c r="J36" s="10">
        <f t="shared" si="5"/>
        <v>1510</v>
      </c>
    </row>
    <row r="37" spans="1:10" x14ac:dyDescent="0.25">
      <c r="A37" s="8">
        <f t="shared" si="2"/>
        <v>2.4305555555555559E-2</v>
      </c>
      <c r="B37" s="5">
        <f t="shared" si="7"/>
        <v>25</v>
      </c>
      <c r="C37" s="5">
        <f>125/5*(1/4)</f>
        <v>6.25</v>
      </c>
      <c r="D37" s="6">
        <f t="shared" si="0"/>
        <v>31.25</v>
      </c>
      <c r="E37" s="5">
        <v>100</v>
      </c>
      <c r="F37" s="5">
        <v>25</v>
      </c>
      <c r="H37" s="6">
        <f t="shared" si="1"/>
        <v>125</v>
      </c>
      <c r="J37" s="10">
        <f t="shared" si="5"/>
        <v>1640.625</v>
      </c>
    </row>
    <row r="38" spans="1:10" x14ac:dyDescent="0.25">
      <c r="A38" s="8">
        <f t="shared" si="2"/>
        <v>2.5000000000000005E-2</v>
      </c>
      <c r="B38" s="5">
        <f t="shared" si="7"/>
        <v>25</v>
      </c>
      <c r="C38" s="5">
        <f>125/5*(2/4)</f>
        <v>12.5</v>
      </c>
      <c r="D38" s="6">
        <f t="shared" si="0"/>
        <v>37.5</v>
      </c>
      <c r="E38" s="5">
        <v>100</v>
      </c>
      <c r="F38" s="5">
        <v>50</v>
      </c>
      <c r="H38" s="6">
        <f t="shared" si="1"/>
        <v>150</v>
      </c>
      <c r="J38" s="10">
        <f t="shared" si="5"/>
        <v>1772.5</v>
      </c>
    </row>
    <row r="39" spans="1:10" x14ac:dyDescent="0.25">
      <c r="A39" s="8">
        <f t="shared" si="2"/>
        <v>2.569444444444445E-2</v>
      </c>
      <c r="B39" s="5">
        <f t="shared" si="7"/>
        <v>25</v>
      </c>
      <c r="C39" s="5">
        <f>125/5*(3/4)</f>
        <v>18.75</v>
      </c>
      <c r="D39" s="6">
        <f t="shared" si="0"/>
        <v>43.75</v>
      </c>
      <c r="E39" s="5">
        <v>100</v>
      </c>
      <c r="F39" s="5">
        <v>75</v>
      </c>
      <c r="H39" s="6">
        <f t="shared" si="1"/>
        <v>175</v>
      </c>
      <c r="J39" s="10">
        <f t="shared" si="5"/>
        <v>1905.625</v>
      </c>
    </row>
    <row r="40" spans="1:10" x14ac:dyDescent="0.25">
      <c r="A40" s="8">
        <f t="shared" si="2"/>
        <v>2.6388888888888896E-2</v>
      </c>
      <c r="B40" s="5">
        <f t="shared" si="7"/>
        <v>25</v>
      </c>
      <c r="C40" s="5">
        <f t="shared" si="7"/>
        <v>25</v>
      </c>
      <c r="D40" s="6">
        <f t="shared" si="0"/>
        <v>50</v>
      </c>
      <c r="E40" s="5">
        <v>100</v>
      </c>
      <c r="F40" s="5">
        <v>100</v>
      </c>
      <c r="H40" s="6">
        <f t="shared" si="1"/>
        <v>200</v>
      </c>
      <c r="J40" s="10">
        <f t="shared" si="5"/>
        <v>2040</v>
      </c>
    </row>
    <row r="41" spans="1:10" x14ac:dyDescent="0.25">
      <c r="A41" s="8">
        <f t="shared" si="2"/>
        <v>2.7083333333333341E-2</v>
      </c>
      <c r="B41" s="5">
        <f t="shared" si="7"/>
        <v>25</v>
      </c>
      <c r="C41" s="5">
        <f t="shared" si="7"/>
        <v>25</v>
      </c>
      <c r="D41" s="6">
        <f t="shared" si="0"/>
        <v>50</v>
      </c>
      <c r="E41" s="5">
        <v>100</v>
      </c>
      <c r="F41" s="5">
        <v>100</v>
      </c>
      <c r="H41" s="6">
        <f t="shared" si="1"/>
        <v>200</v>
      </c>
      <c r="J41" s="10">
        <f t="shared" si="5"/>
        <v>2040</v>
      </c>
    </row>
    <row r="42" spans="1:10" x14ac:dyDescent="0.25">
      <c r="A42" s="8">
        <f t="shared" si="2"/>
        <v>2.7777777777777787E-2</v>
      </c>
      <c r="B42" s="5">
        <f t="shared" si="7"/>
        <v>25</v>
      </c>
      <c r="C42" s="5">
        <f t="shared" si="7"/>
        <v>25</v>
      </c>
      <c r="D42" s="6">
        <f t="shared" si="0"/>
        <v>50</v>
      </c>
      <c r="E42" s="5">
        <v>100</v>
      </c>
      <c r="F42" s="5">
        <v>100</v>
      </c>
      <c r="H42" s="6">
        <f t="shared" si="1"/>
        <v>200</v>
      </c>
      <c r="J42" s="10">
        <f t="shared" si="5"/>
        <v>2040</v>
      </c>
    </row>
    <row r="43" spans="1:10" x14ac:dyDescent="0.25">
      <c r="A43" s="8">
        <f t="shared" si="2"/>
        <v>2.8472222222222232E-2</v>
      </c>
      <c r="B43" s="5">
        <f t="shared" si="7"/>
        <v>25</v>
      </c>
      <c r="C43" s="5">
        <f t="shared" si="7"/>
        <v>25</v>
      </c>
      <c r="D43" s="6">
        <f t="shared" si="0"/>
        <v>50</v>
      </c>
      <c r="E43" s="5">
        <v>100</v>
      </c>
      <c r="F43" s="5">
        <v>100</v>
      </c>
      <c r="H43" s="6">
        <f t="shared" si="1"/>
        <v>200</v>
      </c>
      <c r="J43" s="10">
        <f t="shared" si="5"/>
        <v>2040</v>
      </c>
    </row>
    <row r="44" spans="1:10" x14ac:dyDescent="0.25">
      <c r="A44" s="8">
        <f t="shared" si="2"/>
        <v>2.9166666666666678E-2</v>
      </c>
      <c r="B44" s="5">
        <f t="shared" si="7"/>
        <v>25</v>
      </c>
      <c r="C44" s="5">
        <f t="shared" si="7"/>
        <v>25</v>
      </c>
      <c r="D44" s="6">
        <f t="shared" si="0"/>
        <v>50</v>
      </c>
      <c r="E44" s="5">
        <v>100</v>
      </c>
      <c r="F44" s="5">
        <v>100</v>
      </c>
      <c r="H44" s="6">
        <f t="shared" si="1"/>
        <v>200</v>
      </c>
      <c r="J44" s="10">
        <f t="shared" si="5"/>
        <v>2040</v>
      </c>
    </row>
    <row r="45" spans="1:10" x14ac:dyDescent="0.25">
      <c r="A45" s="8">
        <f t="shared" si="2"/>
        <v>2.9861111111111123E-2</v>
      </c>
      <c r="B45" s="5">
        <f t="shared" si="7"/>
        <v>25</v>
      </c>
      <c r="C45" s="5">
        <f t="shared" si="7"/>
        <v>25</v>
      </c>
      <c r="D45" s="6">
        <f t="shared" si="0"/>
        <v>50</v>
      </c>
      <c r="E45" s="5">
        <v>100</v>
      </c>
      <c r="F45" s="5">
        <v>100</v>
      </c>
      <c r="H45" s="6">
        <f t="shared" si="1"/>
        <v>200</v>
      </c>
      <c r="J45" s="10">
        <f t="shared" si="5"/>
        <v>2040</v>
      </c>
    </row>
    <row r="46" spans="1:10" x14ac:dyDescent="0.25">
      <c r="A46" s="8">
        <f t="shared" si="2"/>
        <v>3.0555555555555568E-2</v>
      </c>
      <c r="B46" s="5">
        <f t="shared" si="7"/>
        <v>25</v>
      </c>
      <c r="C46" s="5">
        <f t="shared" si="7"/>
        <v>25</v>
      </c>
      <c r="D46" s="6">
        <f t="shared" si="0"/>
        <v>50</v>
      </c>
      <c r="E46" s="5">
        <v>100</v>
      </c>
      <c r="F46" s="5">
        <v>100</v>
      </c>
      <c r="H46" s="6">
        <f t="shared" si="1"/>
        <v>200</v>
      </c>
      <c r="J46" s="10">
        <f t="shared" si="5"/>
        <v>2040</v>
      </c>
    </row>
    <row r="47" spans="1:10" x14ac:dyDescent="0.25">
      <c r="A47" s="8">
        <f t="shared" si="2"/>
        <v>3.1250000000000014E-2</v>
      </c>
      <c r="B47" s="5">
        <f t="shared" si="7"/>
        <v>25</v>
      </c>
      <c r="C47" s="5">
        <f t="shared" si="7"/>
        <v>25</v>
      </c>
      <c r="D47" s="6">
        <f t="shared" si="0"/>
        <v>50</v>
      </c>
      <c r="E47" s="5">
        <v>100</v>
      </c>
      <c r="F47" s="5">
        <v>100</v>
      </c>
      <c r="H47" s="6">
        <f t="shared" si="1"/>
        <v>200</v>
      </c>
      <c r="J47" s="10">
        <f t="shared" si="5"/>
        <v>2040</v>
      </c>
    </row>
    <row r="48" spans="1:10" x14ac:dyDescent="0.25">
      <c r="A48" s="8">
        <f t="shared" si="2"/>
        <v>3.1944444444444456E-2</v>
      </c>
      <c r="B48" s="5">
        <f t="shared" si="7"/>
        <v>25</v>
      </c>
      <c r="C48" s="5">
        <f t="shared" si="7"/>
        <v>25</v>
      </c>
      <c r="D48" s="6">
        <f t="shared" si="0"/>
        <v>50</v>
      </c>
      <c r="E48" s="5">
        <v>100</v>
      </c>
      <c r="F48" s="5">
        <v>100</v>
      </c>
      <c r="H48" s="6">
        <f t="shared" si="1"/>
        <v>200</v>
      </c>
      <c r="J48" s="10">
        <f t="shared" si="5"/>
        <v>2040</v>
      </c>
    </row>
    <row r="49" spans="1:11" x14ac:dyDescent="0.25">
      <c r="A49" s="8">
        <f t="shared" si="2"/>
        <v>3.2638888888888898E-2</v>
      </c>
      <c r="B49" s="5">
        <f t="shared" si="7"/>
        <v>25</v>
      </c>
      <c r="C49" s="5">
        <f t="shared" si="7"/>
        <v>25</v>
      </c>
      <c r="D49" s="6">
        <f t="shared" si="0"/>
        <v>50</v>
      </c>
      <c r="E49" s="5">
        <v>100</v>
      </c>
      <c r="F49" s="5">
        <v>100</v>
      </c>
      <c r="H49" s="6">
        <f t="shared" si="1"/>
        <v>200</v>
      </c>
      <c r="J49" s="10">
        <f t="shared" si="5"/>
        <v>2040</v>
      </c>
    </row>
    <row r="50" spans="1:11" x14ac:dyDescent="0.25">
      <c r="A50" s="8">
        <f t="shared" si="2"/>
        <v>3.333333333333334E-2</v>
      </c>
      <c r="B50" s="5">
        <f t="shared" si="7"/>
        <v>25</v>
      </c>
      <c r="C50" s="5">
        <f t="shared" si="7"/>
        <v>25</v>
      </c>
      <c r="D50" s="6">
        <f t="shared" si="0"/>
        <v>50</v>
      </c>
      <c r="E50" s="5">
        <v>100</v>
      </c>
      <c r="F50" s="5">
        <v>100</v>
      </c>
      <c r="H50" s="6">
        <f t="shared" si="1"/>
        <v>200</v>
      </c>
      <c r="J50" s="10">
        <f t="shared" si="5"/>
        <v>2040</v>
      </c>
    </row>
    <row r="51" spans="1:11" x14ac:dyDescent="0.25">
      <c r="A51" s="8">
        <f t="shared" si="2"/>
        <v>3.4027777777777782E-2</v>
      </c>
      <c r="B51" s="5">
        <f t="shared" si="7"/>
        <v>25</v>
      </c>
      <c r="C51" s="5">
        <f t="shared" si="7"/>
        <v>25</v>
      </c>
      <c r="D51" s="6">
        <f t="shared" si="0"/>
        <v>50</v>
      </c>
      <c r="E51" s="5">
        <v>100</v>
      </c>
      <c r="F51" s="5">
        <v>100</v>
      </c>
      <c r="H51" s="6">
        <f t="shared" si="1"/>
        <v>200</v>
      </c>
      <c r="J51" s="10">
        <f t="shared" si="5"/>
        <v>2040</v>
      </c>
    </row>
    <row r="52" spans="1:11" x14ac:dyDescent="0.25">
      <c r="A52" s="8">
        <f t="shared" si="2"/>
        <v>3.4722222222222224E-2</v>
      </c>
      <c r="B52" s="5">
        <f t="shared" si="7"/>
        <v>25</v>
      </c>
      <c r="C52" s="5">
        <f t="shared" si="7"/>
        <v>25</v>
      </c>
      <c r="D52" s="6">
        <f t="shared" si="0"/>
        <v>50</v>
      </c>
      <c r="E52" s="5">
        <v>100</v>
      </c>
      <c r="F52" s="5">
        <v>100</v>
      </c>
      <c r="H52" s="6">
        <f t="shared" si="1"/>
        <v>200</v>
      </c>
      <c r="J52" s="10">
        <f t="shared" si="5"/>
        <v>2040</v>
      </c>
    </row>
    <row r="53" spans="1:11" x14ac:dyDescent="0.25">
      <c r="A53" s="8">
        <f t="shared" si="2"/>
        <v>3.5416666666666666E-2</v>
      </c>
      <c r="B53" s="5">
        <f t="shared" si="7"/>
        <v>25</v>
      </c>
      <c r="C53" s="5">
        <f t="shared" si="7"/>
        <v>25</v>
      </c>
      <c r="D53" s="6">
        <f t="shared" si="0"/>
        <v>50</v>
      </c>
      <c r="E53" s="5">
        <v>100</v>
      </c>
      <c r="F53" s="5">
        <v>100</v>
      </c>
      <c r="H53" s="6">
        <f t="shared" si="1"/>
        <v>200</v>
      </c>
      <c r="J53" s="10">
        <f t="shared" si="5"/>
        <v>2040</v>
      </c>
    </row>
    <row r="54" spans="1:11" x14ac:dyDescent="0.25">
      <c r="A54" s="8">
        <f t="shared" si="2"/>
        <v>3.6111111111111108E-2</v>
      </c>
      <c r="B54" s="5">
        <f t="shared" si="7"/>
        <v>25</v>
      </c>
      <c r="C54" s="5">
        <f t="shared" si="7"/>
        <v>25</v>
      </c>
      <c r="D54" s="6">
        <f t="shared" si="0"/>
        <v>50</v>
      </c>
      <c r="E54" s="5">
        <v>100</v>
      </c>
      <c r="F54" s="5">
        <v>100</v>
      </c>
      <c r="H54" s="6">
        <f t="shared" si="1"/>
        <v>200</v>
      </c>
      <c r="J54" s="10">
        <f t="shared" si="5"/>
        <v>2040</v>
      </c>
    </row>
    <row r="55" spans="1:11" x14ac:dyDescent="0.25">
      <c r="A55" s="8">
        <f t="shared" si="2"/>
        <v>3.680555555555555E-2</v>
      </c>
      <c r="B55" s="5">
        <f t="shared" si="7"/>
        <v>25</v>
      </c>
      <c r="C55" s="5">
        <f t="shared" si="7"/>
        <v>25</v>
      </c>
      <c r="D55" s="6">
        <f t="shared" si="0"/>
        <v>50</v>
      </c>
      <c r="E55" s="5">
        <v>100</v>
      </c>
      <c r="F55" s="5">
        <v>100</v>
      </c>
      <c r="H55" s="6">
        <f t="shared" si="1"/>
        <v>200</v>
      </c>
      <c r="J55" s="10">
        <f t="shared" si="5"/>
        <v>2040</v>
      </c>
    </row>
    <row r="56" spans="1:11" x14ac:dyDescent="0.25">
      <c r="A56" s="8">
        <f t="shared" si="2"/>
        <v>3.7499999999999992E-2</v>
      </c>
      <c r="B56" s="5">
        <f t="shared" si="7"/>
        <v>25</v>
      </c>
      <c r="C56" s="5">
        <f t="shared" si="7"/>
        <v>25</v>
      </c>
      <c r="D56" s="6">
        <f t="shared" si="0"/>
        <v>50</v>
      </c>
      <c r="E56" s="5">
        <v>100</v>
      </c>
      <c r="F56" s="5">
        <v>100</v>
      </c>
      <c r="H56" s="6">
        <f t="shared" si="1"/>
        <v>200</v>
      </c>
      <c r="J56" s="10">
        <f t="shared" si="5"/>
        <v>2040</v>
      </c>
    </row>
    <row r="57" spans="1:11" x14ac:dyDescent="0.25">
      <c r="A57" s="8">
        <f t="shared" si="2"/>
        <v>3.8194444444444434E-2</v>
      </c>
      <c r="B57" s="5">
        <f t="shared" si="7"/>
        <v>25</v>
      </c>
      <c r="C57" s="5">
        <f t="shared" si="7"/>
        <v>25</v>
      </c>
      <c r="D57" s="6">
        <f t="shared" si="0"/>
        <v>50</v>
      </c>
      <c r="E57" s="5">
        <v>100</v>
      </c>
      <c r="F57" s="5">
        <v>100</v>
      </c>
      <c r="H57" s="6">
        <f t="shared" si="1"/>
        <v>200</v>
      </c>
      <c r="J57" s="10">
        <f t="shared" si="5"/>
        <v>2040</v>
      </c>
    </row>
    <row r="58" spans="1:11" x14ac:dyDescent="0.25">
      <c r="A58" s="8">
        <f t="shared" si="2"/>
        <v>3.8888888888888876E-2</v>
      </c>
      <c r="B58" s="5">
        <f t="shared" si="7"/>
        <v>25</v>
      </c>
      <c r="C58" s="5">
        <f t="shared" si="7"/>
        <v>25</v>
      </c>
      <c r="D58" s="6">
        <f t="shared" si="0"/>
        <v>50</v>
      </c>
      <c r="E58" s="5">
        <v>100</v>
      </c>
      <c r="F58" s="5">
        <v>100</v>
      </c>
      <c r="H58" s="6">
        <f t="shared" si="1"/>
        <v>200</v>
      </c>
      <c r="J58" s="10">
        <f t="shared" si="5"/>
        <v>2040</v>
      </c>
    </row>
    <row r="59" spans="1:11" x14ac:dyDescent="0.25">
      <c r="A59" s="8">
        <f t="shared" si="2"/>
        <v>3.9583333333333318E-2</v>
      </c>
      <c r="B59" s="5">
        <f t="shared" si="7"/>
        <v>25</v>
      </c>
      <c r="C59" s="5">
        <f t="shared" si="7"/>
        <v>25</v>
      </c>
      <c r="D59" s="6">
        <f t="shared" si="0"/>
        <v>50</v>
      </c>
      <c r="E59" s="5">
        <v>100</v>
      </c>
      <c r="F59" s="5">
        <v>100</v>
      </c>
      <c r="H59" s="6">
        <f t="shared" si="1"/>
        <v>200</v>
      </c>
      <c r="J59" s="10">
        <f t="shared" si="5"/>
        <v>2040</v>
      </c>
    </row>
    <row r="60" spans="1:11" x14ac:dyDescent="0.25">
      <c r="A60" s="8">
        <f t="shared" si="2"/>
        <v>4.027777777777776E-2</v>
      </c>
      <c r="B60" s="5">
        <f t="shared" si="7"/>
        <v>25</v>
      </c>
      <c r="C60" s="5">
        <f t="shared" si="7"/>
        <v>25</v>
      </c>
      <c r="D60" s="6">
        <f t="shared" si="0"/>
        <v>50</v>
      </c>
      <c r="E60" s="5">
        <v>100</v>
      </c>
      <c r="F60" s="5">
        <v>100</v>
      </c>
      <c r="H60" s="6">
        <f t="shared" si="1"/>
        <v>200</v>
      </c>
      <c r="J60" s="10">
        <f t="shared" si="5"/>
        <v>2040</v>
      </c>
    </row>
    <row r="61" spans="1:11" x14ac:dyDescent="0.25">
      <c r="A61" s="8">
        <f t="shared" si="2"/>
        <v>4.0972222222222202E-2</v>
      </c>
      <c r="B61" s="5">
        <f t="shared" si="7"/>
        <v>25</v>
      </c>
      <c r="C61" s="5">
        <f t="shared" si="7"/>
        <v>25</v>
      </c>
      <c r="D61" s="6">
        <f t="shared" si="0"/>
        <v>50</v>
      </c>
      <c r="E61" s="5">
        <v>100</v>
      </c>
      <c r="F61" s="5">
        <v>100</v>
      </c>
      <c r="H61" s="6">
        <f t="shared" si="1"/>
        <v>200</v>
      </c>
      <c r="J61" s="10">
        <f t="shared" si="5"/>
        <v>2040</v>
      </c>
    </row>
    <row r="62" spans="1:11" x14ac:dyDescent="0.25">
      <c r="A62" s="8">
        <f t="shared" si="2"/>
        <v>4.1666666666666644E-2</v>
      </c>
      <c r="B62" s="5">
        <f t="shared" si="7"/>
        <v>25</v>
      </c>
      <c r="C62" s="5">
        <f t="shared" si="7"/>
        <v>25</v>
      </c>
      <c r="D62" s="6">
        <f t="shared" si="0"/>
        <v>50</v>
      </c>
      <c r="E62" s="5">
        <v>100</v>
      </c>
      <c r="F62" s="5">
        <v>100</v>
      </c>
      <c r="H62" s="6">
        <f t="shared" si="1"/>
        <v>200</v>
      </c>
      <c r="J62" s="10">
        <f t="shared" si="5"/>
        <v>2040</v>
      </c>
    </row>
    <row r="63" spans="1:11" x14ac:dyDescent="0.25">
      <c r="A63" s="8">
        <f t="shared" si="2"/>
        <v>4.2361111111111086E-2</v>
      </c>
      <c r="B63" s="5">
        <f t="shared" si="7"/>
        <v>25</v>
      </c>
      <c r="C63" s="5">
        <f t="shared" si="7"/>
        <v>25</v>
      </c>
      <c r="D63" s="6">
        <f t="shared" si="0"/>
        <v>50</v>
      </c>
      <c r="E63" s="5">
        <v>100</v>
      </c>
      <c r="F63" s="5">
        <v>100</v>
      </c>
      <c r="G63" s="5">
        <v>25</v>
      </c>
      <c r="H63" s="6">
        <f t="shared" si="1"/>
        <v>225</v>
      </c>
      <c r="J63" s="10">
        <f t="shared" si="5"/>
        <v>2175.625</v>
      </c>
      <c r="K63" s="30"/>
    </row>
    <row r="64" spans="1:11" x14ac:dyDescent="0.25">
      <c r="A64" s="8">
        <f t="shared" si="2"/>
        <v>4.3055555555555527E-2</v>
      </c>
      <c r="B64" s="5">
        <f t="shared" ref="B64:C66" si="9">125/5</f>
        <v>25</v>
      </c>
      <c r="C64" s="5">
        <f t="shared" si="9"/>
        <v>25</v>
      </c>
      <c r="D64" s="6">
        <f t="shared" si="0"/>
        <v>50</v>
      </c>
      <c r="E64" s="5">
        <v>100</v>
      </c>
      <c r="F64" s="5">
        <v>100</v>
      </c>
      <c r="G64" s="5">
        <v>50</v>
      </c>
      <c r="H64" s="6">
        <f t="shared" si="1"/>
        <v>250</v>
      </c>
      <c r="J64" s="10">
        <f t="shared" si="5"/>
        <v>2312.5</v>
      </c>
      <c r="K64" s="30"/>
    </row>
    <row r="65" spans="1:11" x14ac:dyDescent="0.25">
      <c r="A65" s="8">
        <f t="shared" si="2"/>
        <v>4.3749999999999969E-2</v>
      </c>
      <c r="B65" s="5">
        <f t="shared" si="9"/>
        <v>25</v>
      </c>
      <c r="C65" s="5">
        <f t="shared" si="9"/>
        <v>25</v>
      </c>
      <c r="D65" s="6">
        <f t="shared" si="0"/>
        <v>50</v>
      </c>
      <c r="E65" s="5">
        <v>100</v>
      </c>
      <c r="F65" s="5">
        <v>100</v>
      </c>
      <c r="G65" s="5">
        <v>75</v>
      </c>
      <c r="H65" s="6">
        <f t="shared" si="1"/>
        <v>275</v>
      </c>
      <c r="J65" s="10">
        <f t="shared" si="5"/>
        <v>2450.625</v>
      </c>
      <c r="K65" s="30"/>
    </row>
    <row r="66" spans="1:11" x14ac:dyDescent="0.25">
      <c r="A66" s="8">
        <f t="shared" si="2"/>
        <v>4.4444444444444411E-2</v>
      </c>
      <c r="B66" s="5">
        <f t="shared" si="9"/>
        <v>25</v>
      </c>
      <c r="C66" s="5">
        <f t="shared" si="9"/>
        <v>25</v>
      </c>
      <c r="D66" s="6">
        <f t="shared" si="0"/>
        <v>50</v>
      </c>
      <c r="E66" s="5">
        <v>100</v>
      </c>
      <c r="F66" s="5">
        <v>100</v>
      </c>
      <c r="G66" s="5">
        <v>100</v>
      </c>
      <c r="H66" s="6">
        <f t="shared" si="1"/>
        <v>300</v>
      </c>
      <c r="J66" s="10">
        <f t="shared" si="5"/>
        <v>2590</v>
      </c>
      <c r="K66" s="30"/>
    </row>
    <row r="67" spans="1:11" x14ac:dyDescent="0.25">
      <c r="A67" s="8"/>
    </row>
    <row r="68" spans="1:11" x14ac:dyDescent="0.25">
      <c r="A68" s="8"/>
    </row>
    <row r="69" spans="1:11" x14ac:dyDescent="0.25">
      <c r="A69" s="8"/>
    </row>
    <row r="70" spans="1:11" x14ac:dyDescent="0.25">
      <c r="A70" s="8"/>
    </row>
    <row r="71" spans="1:11" x14ac:dyDescent="0.25">
      <c r="A71" s="8"/>
    </row>
    <row r="72" spans="1:11" x14ac:dyDescent="0.25">
      <c r="A72" s="8"/>
    </row>
    <row r="73" spans="1:11" x14ac:dyDescent="0.25">
      <c r="A73" s="8"/>
    </row>
    <row r="74" spans="1:11" x14ac:dyDescent="0.25">
      <c r="A74" s="8"/>
    </row>
    <row r="75" spans="1:11" x14ac:dyDescent="0.25">
      <c r="A75" s="8"/>
    </row>
    <row r="76" spans="1:11" x14ac:dyDescent="0.25">
      <c r="A76" s="8"/>
    </row>
    <row r="77" spans="1:11" x14ac:dyDescent="0.25">
      <c r="A77" s="8"/>
    </row>
    <row r="78" spans="1:11" x14ac:dyDescent="0.25">
      <c r="A78" s="8"/>
    </row>
    <row r="79" spans="1:11" x14ac:dyDescent="0.25">
      <c r="A79" s="8"/>
    </row>
    <row r="80" spans="1:11" x14ac:dyDescent="0.25">
      <c r="A80" s="8"/>
    </row>
    <row r="81" spans="1:1" x14ac:dyDescent="0.25">
      <c r="A81" s="8"/>
    </row>
    <row r="82" spans="1:1" x14ac:dyDescent="0.25">
      <c r="A82" s="8"/>
    </row>
    <row r="83" spans="1:1" x14ac:dyDescent="0.25">
      <c r="A83" s="8"/>
    </row>
    <row r="84" spans="1:1" x14ac:dyDescent="0.25">
      <c r="A84" s="8"/>
    </row>
    <row r="85" spans="1:1" x14ac:dyDescent="0.25">
      <c r="A85" s="8"/>
    </row>
    <row r="86" spans="1:1" x14ac:dyDescent="0.25">
      <c r="A86" s="8"/>
    </row>
    <row r="87" spans="1:1" x14ac:dyDescent="0.25">
      <c r="A87" s="8"/>
    </row>
    <row r="88" spans="1:1" x14ac:dyDescent="0.25">
      <c r="A88" s="8"/>
    </row>
    <row r="89" spans="1:1" x14ac:dyDescent="0.25">
      <c r="A89" s="8"/>
    </row>
    <row r="90" spans="1:1" x14ac:dyDescent="0.25">
      <c r="A90" s="8"/>
    </row>
    <row r="91" spans="1:1" x14ac:dyDescent="0.25">
      <c r="A91" s="8"/>
    </row>
    <row r="92" spans="1:1" x14ac:dyDescent="0.25">
      <c r="A92" s="8"/>
    </row>
    <row r="93" spans="1:1" x14ac:dyDescent="0.25">
      <c r="A93" s="8"/>
    </row>
    <row r="94" spans="1:1" x14ac:dyDescent="0.25">
      <c r="A94" s="8"/>
    </row>
    <row r="95" spans="1:1" x14ac:dyDescent="0.25">
      <c r="A95" s="8"/>
    </row>
    <row r="96" spans="1:1" x14ac:dyDescent="0.25">
      <c r="A96" s="8"/>
    </row>
    <row r="97" spans="1:1" x14ac:dyDescent="0.25">
      <c r="A97" s="8"/>
    </row>
    <row r="98" spans="1:1" x14ac:dyDescent="0.25">
      <c r="A98" s="8"/>
    </row>
    <row r="99" spans="1:1" x14ac:dyDescent="0.25">
      <c r="A99" s="8"/>
    </row>
    <row r="100" spans="1:1" x14ac:dyDescent="0.25">
      <c r="A100" s="8"/>
    </row>
    <row r="101" spans="1:1" x14ac:dyDescent="0.25">
      <c r="A101" s="8"/>
    </row>
    <row r="102" spans="1:1" x14ac:dyDescent="0.25">
      <c r="A102" s="8"/>
    </row>
    <row r="103" spans="1:1" x14ac:dyDescent="0.25">
      <c r="A103" s="8"/>
    </row>
    <row r="104" spans="1:1" x14ac:dyDescent="0.25">
      <c r="A104" s="8"/>
    </row>
    <row r="105" spans="1:1" x14ac:dyDescent="0.25">
      <c r="A105" s="8"/>
    </row>
    <row r="106" spans="1:1" x14ac:dyDescent="0.25">
      <c r="A106" s="8"/>
    </row>
    <row r="107" spans="1:1" x14ac:dyDescent="0.25">
      <c r="A107" s="8"/>
    </row>
    <row r="108" spans="1:1" x14ac:dyDescent="0.25">
      <c r="A108" s="8"/>
    </row>
    <row r="109" spans="1:1" x14ac:dyDescent="0.25">
      <c r="A109" s="8"/>
    </row>
    <row r="110" spans="1:1" x14ac:dyDescent="0.25">
      <c r="A110" s="8"/>
    </row>
    <row r="111" spans="1:1" x14ac:dyDescent="0.25">
      <c r="A111" s="8"/>
    </row>
    <row r="112" spans="1:1" x14ac:dyDescent="0.25">
      <c r="A112" s="8"/>
    </row>
    <row r="113" spans="1:1" x14ac:dyDescent="0.25">
      <c r="A113" s="8"/>
    </row>
    <row r="114" spans="1:1" x14ac:dyDescent="0.25">
      <c r="A114" s="8"/>
    </row>
    <row r="115" spans="1:1" x14ac:dyDescent="0.25">
      <c r="A115" s="8"/>
    </row>
    <row r="116" spans="1:1" x14ac:dyDescent="0.25">
      <c r="A116" s="8"/>
    </row>
    <row r="117" spans="1:1" x14ac:dyDescent="0.25">
      <c r="A117" s="8"/>
    </row>
    <row r="118" spans="1:1" x14ac:dyDescent="0.25">
      <c r="A118" s="8"/>
    </row>
    <row r="119" spans="1:1" x14ac:dyDescent="0.25">
      <c r="A119" s="8"/>
    </row>
    <row r="120" spans="1:1" x14ac:dyDescent="0.25">
      <c r="A120" s="8"/>
    </row>
    <row r="121" spans="1:1" x14ac:dyDescent="0.25">
      <c r="A121" s="8"/>
    </row>
    <row r="122" spans="1:1" x14ac:dyDescent="0.25">
      <c r="A122" s="8"/>
    </row>
    <row r="123" spans="1:1" x14ac:dyDescent="0.25">
      <c r="A123" s="8"/>
    </row>
    <row r="124" spans="1:1" x14ac:dyDescent="0.25">
      <c r="A124" s="8"/>
    </row>
    <row r="125" spans="1:1" x14ac:dyDescent="0.25">
      <c r="A125" s="8"/>
    </row>
    <row r="126" spans="1:1" x14ac:dyDescent="0.25">
      <c r="A126" s="8"/>
    </row>
    <row r="127" spans="1:1" x14ac:dyDescent="0.25">
      <c r="A127" s="8"/>
    </row>
    <row r="128" spans="1:1" x14ac:dyDescent="0.25">
      <c r="A128" s="8"/>
    </row>
    <row r="129" spans="1:1" x14ac:dyDescent="0.25">
      <c r="A129" s="8"/>
    </row>
    <row r="130" spans="1:1" x14ac:dyDescent="0.25">
      <c r="A130" s="8"/>
    </row>
    <row r="131" spans="1:1" x14ac:dyDescent="0.25">
      <c r="A131" s="8"/>
    </row>
    <row r="132" spans="1:1" x14ac:dyDescent="0.25">
      <c r="A132" s="8"/>
    </row>
    <row r="133" spans="1:1" x14ac:dyDescent="0.25">
      <c r="A133" s="8"/>
    </row>
    <row r="134" spans="1:1" x14ac:dyDescent="0.25">
      <c r="A134" s="8"/>
    </row>
    <row r="135" spans="1:1" x14ac:dyDescent="0.25">
      <c r="A135" s="8"/>
    </row>
    <row r="136" spans="1:1" x14ac:dyDescent="0.25">
      <c r="A136" s="8"/>
    </row>
    <row r="137" spans="1:1" x14ac:dyDescent="0.25">
      <c r="A137" s="8"/>
    </row>
    <row r="138" spans="1:1" x14ac:dyDescent="0.25">
      <c r="A138" s="8"/>
    </row>
    <row r="139" spans="1:1" x14ac:dyDescent="0.25">
      <c r="A139" s="8"/>
    </row>
    <row r="140" spans="1:1" x14ac:dyDescent="0.25">
      <c r="A140" s="8"/>
    </row>
    <row r="141" spans="1:1" x14ac:dyDescent="0.25">
      <c r="A141" s="8"/>
    </row>
    <row r="142" spans="1:1" x14ac:dyDescent="0.25">
      <c r="A142" s="8"/>
    </row>
    <row r="143" spans="1:1" x14ac:dyDescent="0.25">
      <c r="A143" s="8"/>
    </row>
    <row r="144" spans="1:1" x14ac:dyDescent="0.25">
      <c r="A144" s="8"/>
    </row>
    <row r="145" spans="1:1" x14ac:dyDescent="0.25">
      <c r="A145" s="8"/>
    </row>
    <row r="146" spans="1:1" x14ac:dyDescent="0.25">
      <c r="A146" s="8"/>
    </row>
    <row r="147" spans="1:1" x14ac:dyDescent="0.25">
      <c r="A147" s="8"/>
    </row>
    <row r="148" spans="1:1" x14ac:dyDescent="0.25">
      <c r="A148" s="8"/>
    </row>
    <row r="149" spans="1:1" x14ac:dyDescent="0.25">
      <c r="A149" s="8"/>
    </row>
    <row r="150" spans="1:1" x14ac:dyDescent="0.25">
      <c r="A150" s="8"/>
    </row>
    <row r="151" spans="1:1" x14ac:dyDescent="0.25">
      <c r="A151" s="8"/>
    </row>
    <row r="152" spans="1:1" x14ac:dyDescent="0.25">
      <c r="A152" s="8"/>
    </row>
    <row r="153" spans="1:1" x14ac:dyDescent="0.25">
      <c r="A153" s="8"/>
    </row>
    <row r="154" spans="1:1" x14ac:dyDescent="0.25">
      <c r="A154" s="8"/>
    </row>
    <row r="155" spans="1:1" x14ac:dyDescent="0.25">
      <c r="A155" s="8"/>
    </row>
    <row r="156" spans="1:1" x14ac:dyDescent="0.25">
      <c r="A156" s="8"/>
    </row>
    <row r="157" spans="1:1" x14ac:dyDescent="0.25">
      <c r="A157" s="8"/>
    </row>
    <row r="158" spans="1:1" x14ac:dyDescent="0.25">
      <c r="A158" s="8"/>
    </row>
    <row r="159" spans="1:1" x14ac:dyDescent="0.25">
      <c r="A159" s="8"/>
    </row>
    <row r="160" spans="1:1" x14ac:dyDescent="0.25">
      <c r="A160" s="8"/>
    </row>
    <row r="161" spans="1:1" x14ac:dyDescent="0.25">
      <c r="A161" s="8"/>
    </row>
    <row r="162" spans="1:1" x14ac:dyDescent="0.25">
      <c r="A162" s="8"/>
    </row>
    <row r="163" spans="1:1" x14ac:dyDescent="0.25">
      <c r="A163" s="8"/>
    </row>
    <row r="164" spans="1:1" x14ac:dyDescent="0.25">
      <c r="A164" s="8"/>
    </row>
    <row r="165" spans="1:1" x14ac:dyDescent="0.25">
      <c r="A165" s="8"/>
    </row>
    <row r="166" spans="1:1" x14ac:dyDescent="0.25">
      <c r="A166" s="8"/>
    </row>
    <row r="167" spans="1:1" x14ac:dyDescent="0.25">
      <c r="A167" s="8"/>
    </row>
    <row r="168" spans="1:1" x14ac:dyDescent="0.25">
      <c r="A168" s="8"/>
    </row>
    <row r="169" spans="1:1" x14ac:dyDescent="0.25">
      <c r="A169" s="8"/>
    </row>
    <row r="170" spans="1:1" x14ac:dyDescent="0.25">
      <c r="A170" s="8"/>
    </row>
    <row r="171" spans="1:1" x14ac:dyDescent="0.25">
      <c r="A171" s="8"/>
    </row>
    <row r="172" spans="1:1" x14ac:dyDescent="0.25">
      <c r="A172" s="8"/>
    </row>
    <row r="173" spans="1:1" x14ac:dyDescent="0.25">
      <c r="A173" s="8"/>
    </row>
    <row r="174" spans="1:1" x14ac:dyDescent="0.25">
      <c r="A174" s="8"/>
    </row>
    <row r="175" spans="1:1" x14ac:dyDescent="0.25">
      <c r="A175" s="8"/>
    </row>
    <row r="176" spans="1:1" x14ac:dyDescent="0.25">
      <c r="A176" s="8"/>
    </row>
    <row r="177" spans="1:1" x14ac:dyDescent="0.25">
      <c r="A177" s="8"/>
    </row>
    <row r="178" spans="1:1" x14ac:dyDescent="0.25">
      <c r="A178" s="8"/>
    </row>
    <row r="179" spans="1:1" x14ac:dyDescent="0.25">
      <c r="A179" s="8"/>
    </row>
    <row r="180" spans="1:1" x14ac:dyDescent="0.25">
      <c r="A180" s="8"/>
    </row>
    <row r="181" spans="1:1" x14ac:dyDescent="0.25">
      <c r="A181" s="8"/>
    </row>
    <row r="182" spans="1:1" x14ac:dyDescent="0.25">
      <c r="A182" s="8"/>
    </row>
    <row r="183" spans="1:1" x14ac:dyDescent="0.25">
      <c r="A183" s="8"/>
    </row>
    <row r="184" spans="1:1" x14ac:dyDescent="0.25">
      <c r="A184" s="8"/>
    </row>
    <row r="185" spans="1:1" x14ac:dyDescent="0.25">
      <c r="A185" s="8"/>
    </row>
    <row r="186" spans="1:1" x14ac:dyDescent="0.25">
      <c r="A186" s="8"/>
    </row>
    <row r="187" spans="1:1" x14ac:dyDescent="0.25">
      <c r="A187" s="8"/>
    </row>
    <row r="188" spans="1:1" x14ac:dyDescent="0.25">
      <c r="A188" s="8"/>
    </row>
    <row r="189" spans="1:1" x14ac:dyDescent="0.25">
      <c r="A189" s="8"/>
    </row>
    <row r="190" spans="1:1" x14ac:dyDescent="0.25">
      <c r="A190" s="8"/>
    </row>
    <row r="191" spans="1:1" x14ac:dyDescent="0.25">
      <c r="A191" s="8"/>
    </row>
    <row r="192" spans="1:1" x14ac:dyDescent="0.25">
      <c r="A192" s="8"/>
    </row>
    <row r="193" spans="1:1" x14ac:dyDescent="0.25">
      <c r="A193" s="8"/>
    </row>
    <row r="194" spans="1:1" x14ac:dyDescent="0.25">
      <c r="A194" s="8"/>
    </row>
    <row r="195" spans="1:1" x14ac:dyDescent="0.25">
      <c r="A195" s="8"/>
    </row>
    <row r="196" spans="1:1" x14ac:dyDescent="0.25">
      <c r="A196" s="8"/>
    </row>
    <row r="197" spans="1:1" x14ac:dyDescent="0.25">
      <c r="A197" s="8"/>
    </row>
    <row r="198" spans="1:1" x14ac:dyDescent="0.25">
      <c r="A198" s="8"/>
    </row>
    <row r="199" spans="1:1" x14ac:dyDescent="0.25">
      <c r="A199" s="8"/>
    </row>
    <row r="200" spans="1:1" x14ac:dyDescent="0.25">
      <c r="A200" s="8"/>
    </row>
    <row r="201" spans="1:1" x14ac:dyDescent="0.25">
      <c r="A201" s="8"/>
    </row>
    <row r="202" spans="1:1" x14ac:dyDescent="0.25">
      <c r="A202" s="8"/>
    </row>
    <row r="203" spans="1:1" x14ac:dyDescent="0.25">
      <c r="A203" s="8"/>
    </row>
    <row r="204" spans="1:1" x14ac:dyDescent="0.25">
      <c r="A204" s="8"/>
    </row>
    <row r="205" spans="1:1" x14ac:dyDescent="0.25">
      <c r="A205" s="8"/>
    </row>
    <row r="206" spans="1:1" x14ac:dyDescent="0.25">
      <c r="A206" s="8"/>
    </row>
    <row r="207" spans="1:1" x14ac:dyDescent="0.25">
      <c r="A207" s="8"/>
    </row>
    <row r="208" spans="1:1" x14ac:dyDescent="0.25">
      <c r="A208" s="8"/>
    </row>
    <row r="209" spans="1:1" x14ac:dyDescent="0.25">
      <c r="A209" s="8"/>
    </row>
    <row r="210" spans="1:1" x14ac:dyDescent="0.25">
      <c r="A210" s="8"/>
    </row>
    <row r="211" spans="1:1" x14ac:dyDescent="0.25">
      <c r="A211" s="8"/>
    </row>
    <row r="212" spans="1:1" x14ac:dyDescent="0.25">
      <c r="A212" s="8"/>
    </row>
    <row r="213" spans="1:1" x14ac:dyDescent="0.25">
      <c r="A213" s="8"/>
    </row>
    <row r="214" spans="1:1" x14ac:dyDescent="0.25">
      <c r="A214" s="8"/>
    </row>
    <row r="215" spans="1:1" x14ac:dyDescent="0.25">
      <c r="A215" s="8"/>
    </row>
    <row r="216" spans="1:1" x14ac:dyDescent="0.25">
      <c r="A216" s="8"/>
    </row>
    <row r="217" spans="1:1" x14ac:dyDescent="0.25">
      <c r="A217" s="8"/>
    </row>
    <row r="218" spans="1:1" x14ac:dyDescent="0.25">
      <c r="A218" s="8"/>
    </row>
    <row r="219" spans="1:1" x14ac:dyDescent="0.25">
      <c r="A219" s="8"/>
    </row>
    <row r="220" spans="1:1" x14ac:dyDescent="0.25">
      <c r="A220" s="8"/>
    </row>
    <row r="221" spans="1:1" x14ac:dyDescent="0.25">
      <c r="A221" s="8"/>
    </row>
    <row r="222" spans="1:1" x14ac:dyDescent="0.25">
      <c r="A222" s="8"/>
    </row>
    <row r="223" spans="1:1" x14ac:dyDescent="0.25">
      <c r="A223" s="8"/>
    </row>
    <row r="224" spans="1:1" x14ac:dyDescent="0.25">
      <c r="A224" s="8"/>
    </row>
    <row r="225" spans="1:1" x14ac:dyDescent="0.25">
      <c r="A225" s="8"/>
    </row>
    <row r="226" spans="1:1" x14ac:dyDescent="0.25">
      <c r="A226" s="8"/>
    </row>
    <row r="227" spans="1:1" x14ac:dyDescent="0.25">
      <c r="A227" s="8"/>
    </row>
    <row r="228" spans="1:1" x14ac:dyDescent="0.25">
      <c r="A228" s="8"/>
    </row>
    <row r="229" spans="1:1" x14ac:dyDescent="0.25">
      <c r="A229" s="8"/>
    </row>
    <row r="230" spans="1:1" x14ac:dyDescent="0.25">
      <c r="A230" s="8"/>
    </row>
    <row r="231" spans="1:1" x14ac:dyDescent="0.25">
      <c r="A231" s="8"/>
    </row>
    <row r="232" spans="1:1" x14ac:dyDescent="0.25">
      <c r="A232" s="8"/>
    </row>
    <row r="233" spans="1:1" x14ac:dyDescent="0.25">
      <c r="A233" s="8"/>
    </row>
    <row r="234" spans="1:1" x14ac:dyDescent="0.25">
      <c r="A234" s="8"/>
    </row>
    <row r="235" spans="1:1" x14ac:dyDescent="0.25">
      <c r="A235" s="8"/>
    </row>
    <row r="236" spans="1:1" x14ac:dyDescent="0.25">
      <c r="A236" s="8"/>
    </row>
    <row r="237" spans="1:1" x14ac:dyDescent="0.25">
      <c r="A237" s="8"/>
    </row>
    <row r="238" spans="1:1" x14ac:dyDescent="0.25">
      <c r="A238" s="8"/>
    </row>
    <row r="239" spans="1:1" x14ac:dyDescent="0.25">
      <c r="A239" s="8"/>
    </row>
    <row r="240" spans="1:1" x14ac:dyDescent="0.25">
      <c r="A240" s="8"/>
    </row>
    <row r="241" spans="1:1" x14ac:dyDescent="0.25">
      <c r="A241" s="8"/>
    </row>
    <row r="242" spans="1:1" x14ac:dyDescent="0.25">
      <c r="A242" s="8"/>
    </row>
    <row r="243" spans="1:1" x14ac:dyDescent="0.25">
      <c r="A243" s="8"/>
    </row>
    <row r="244" spans="1:1" x14ac:dyDescent="0.25">
      <c r="A244" s="8"/>
    </row>
    <row r="245" spans="1:1" x14ac:dyDescent="0.25">
      <c r="A245" s="8"/>
    </row>
    <row r="246" spans="1:1" x14ac:dyDescent="0.25">
      <c r="A246" s="8"/>
    </row>
    <row r="247" spans="1:1" x14ac:dyDescent="0.25">
      <c r="A247" s="8"/>
    </row>
    <row r="248" spans="1:1" x14ac:dyDescent="0.25">
      <c r="A248" s="8"/>
    </row>
    <row r="249" spans="1:1" x14ac:dyDescent="0.25">
      <c r="A249" s="8"/>
    </row>
    <row r="250" spans="1:1" x14ac:dyDescent="0.25">
      <c r="A250" s="8"/>
    </row>
    <row r="251" spans="1:1" x14ac:dyDescent="0.25">
      <c r="A251" s="8"/>
    </row>
    <row r="252" spans="1:1" x14ac:dyDescent="0.25">
      <c r="A252" s="8"/>
    </row>
    <row r="253" spans="1:1" x14ac:dyDescent="0.25">
      <c r="A253" s="8"/>
    </row>
    <row r="254" spans="1:1" x14ac:dyDescent="0.25">
      <c r="A254" s="8"/>
    </row>
    <row r="255" spans="1:1" x14ac:dyDescent="0.25">
      <c r="A255" s="8"/>
    </row>
    <row r="256" spans="1:1" x14ac:dyDescent="0.25">
      <c r="A256" s="8"/>
    </row>
    <row r="257" spans="1:1" x14ac:dyDescent="0.25">
      <c r="A257" s="8"/>
    </row>
    <row r="258" spans="1:1" x14ac:dyDescent="0.25">
      <c r="A258" s="8"/>
    </row>
    <row r="259" spans="1:1" x14ac:dyDescent="0.25">
      <c r="A259" s="8"/>
    </row>
    <row r="260" spans="1:1" x14ac:dyDescent="0.25">
      <c r="A260" s="8"/>
    </row>
    <row r="261" spans="1:1" x14ac:dyDescent="0.25">
      <c r="A261" s="8"/>
    </row>
    <row r="262" spans="1:1" x14ac:dyDescent="0.25">
      <c r="A262" s="8"/>
    </row>
    <row r="263" spans="1:1" x14ac:dyDescent="0.25">
      <c r="A263" s="8"/>
    </row>
    <row r="264" spans="1:1" x14ac:dyDescent="0.25">
      <c r="A264" s="8"/>
    </row>
    <row r="265" spans="1:1" x14ac:dyDescent="0.25">
      <c r="A265" s="8"/>
    </row>
    <row r="266" spans="1:1" x14ac:dyDescent="0.25">
      <c r="A266" s="8"/>
    </row>
    <row r="267" spans="1:1" x14ac:dyDescent="0.25">
      <c r="A267" s="8"/>
    </row>
    <row r="268" spans="1:1" x14ac:dyDescent="0.25">
      <c r="A268" s="8"/>
    </row>
    <row r="269" spans="1:1" x14ac:dyDescent="0.25">
      <c r="A269" s="8"/>
    </row>
    <row r="270" spans="1:1" x14ac:dyDescent="0.25">
      <c r="A270" s="8"/>
    </row>
    <row r="271" spans="1:1" x14ac:dyDescent="0.25">
      <c r="A271" s="8"/>
    </row>
    <row r="272" spans="1:1" x14ac:dyDescent="0.25">
      <c r="A272" s="8"/>
    </row>
    <row r="273" spans="1:1" x14ac:dyDescent="0.25">
      <c r="A273" s="8"/>
    </row>
    <row r="274" spans="1:1" x14ac:dyDescent="0.25">
      <c r="A274" s="8"/>
    </row>
    <row r="275" spans="1:1" x14ac:dyDescent="0.25">
      <c r="A275" s="8"/>
    </row>
    <row r="276" spans="1:1" x14ac:dyDescent="0.25">
      <c r="A276" s="8"/>
    </row>
    <row r="277" spans="1:1" x14ac:dyDescent="0.25">
      <c r="A277" s="8"/>
    </row>
    <row r="278" spans="1:1" x14ac:dyDescent="0.25">
      <c r="A278" s="8"/>
    </row>
    <row r="279" spans="1:1" x14ac:dyDescent="0.25">
      <c r="A279" s="8"/>
    </row>
    <row r="280" spans="1:1" x14ac:dyDescent="0.25">
      <c r="A280" s="8"/>
    </row>
    <row r="281" spans="1:1" x14ac:dyDescent="0.25">
      <c r="A281" s="8"/>
    </row>
    <row r="282" spans="1:1" x14ac:dyDescent="0.25">
      <c r="A282" s="8"/>
    </row>
    <row r="283" spans="1:1" x14ac:dyDescent="0.25">
      <c r="A283" s="8"/>
    </row>
    <row r="284" spans="1:1" x14ac:dyDescent="0.25">
      <c r="A284" s="8"/>
    </row>
    <row r="285" spans="1:1" x14ac:dyDescent="0.25">
      <c r="A285" s="8"/>
    </row>
    <row r="286" spans="1:1" x14ac:dyDescent="0.25">
      <c r="A286" s="8"/>
    </row>
    <row r="287" spans="1:1" x14ac:dyDescent="0.25">
      <c r="A287" s="8"/>
    </row>
    <row r="288" spans="1:1" x14ac:dyDescent="0.25">
      <c r="A288" s="8"/>
    </row>
    <row r="289" spans="1:1" x14ac:dyDescent="0.25">
      <c r="A289" s="8"/>
    </row>
    <row r="290" spans="1:1" x14ac:dyDescent="0.25">
      <c r="A290" s="8"/>
    </row>
    <row r="291" spans="1:1" x14ac:dyDescent="0.25">
      <c r="A291" s="8"/>
    </row>
    <row r="292" spans="1:1" x14ac:dyDescent="0.25">
      <c r="A292" s="8"/>
    </row>
    <row r="293" spans="1:1" x14ac:dyDescent="0.25">
      <c r="A293" s="8"/>
    </row>
    <row r="294" spans="1:1" x14ac:dyDescent="0.25">
      <c r="A294" s="8"/>
    </row>
    <row r="295" spans="1:1" x14ac:dyDescent="0.25">
      <c r="A295" s="8"/>
    </row>
    <row r="296" spans="1:1" x14ac:dyDescent="0.25">
      <c r="A296" s="8"/>
    </row>
    <row r="297" spans="1:1" x14ac:dyDescent="0.25">
      <c r="A297" s="8"/>
    </row>
    <row r="298" spans="1:1" x14ac:dyDescent="0.25">
      <c r="A298" s="8"/>
    </row>
    <row r="299" spans="1:1" x14ac:dyDescent="0.25">
      <c r="A299" s="8"/>
    </row>
    <row r="300" spans="1:1" x14ac:dyDescent="0.25">
      <c r="A300" s="8"/>
    </row>
    <row r="301" spans="1:1" x14ac:dyDescent="0.25">
      <c r="A301" s="8"/>
    </row>
    <row r="302" spans="1:1" x14ac:dyDescent="0.25">
      <c r="A302" s="8"/>
    </row>
    <row r="303" spans="1:1" x14ac:dyDescent="0.25">
      <c r="A303" s="8"/>
    </row>
    <row r="304" spans="1:1" x14ac:dyDescent="0.25">
      <c r="A304" s="8"/>
    </row>
    <row r="305" spans="1:1" x14ac:dyDescent="0.25">
      <c r="A305" s="8"/>
    </row>
    <row r="306" spans="1:1" x14ac:dyDescent="0.25">
      <c r="A306" s="8"/>
    </row>
    <row r="307" spans="1:1" x14ac:dyDescent="0.25">
      <c r="A307" s="8"/>
    </row>
    <row r="308" spans="1:1" x14ac:dyDescent="0.25">
      <c r="A308" s="8"/>
    </row>
    <row r="309" spans="1:1" x14ac:dyDescent="0.25">
      <c r="A309" s="8"/>
    </row>
    <row r="310" spans="1:1" x14ac:dyDescent="0.25">
      <c r="A310" s="8"/>
    </row>
    <row r="311" spans="1:1" x14ac:dyDescent="0.25">
      <c r="A311" s="8"/>
    </row>
    <row r="312" spans="1:1" x14ac:dyDescent="0.25">
      <c r="A312" s="8"/>
    </row>
    <row r="313" spans="1:1" x14ac:dyDescent="0.25">
      <c r="A313" s="8"/>
    </row>
    <row r="314" spans="1:1" x14ac:dyDescent="0.25">
      <c r="A314" s="8"/>
    </row>
    <row r="315" spans="1:1" x14ac:dyDescent="0.25">
      <c r="A315" s="8"/>
    </row>
    <row r="316" spans="1:1" x14ac:dyDescent="0.25">
      <c r="A316" s="8"/>
    </row>
    <row r="317" spans="1:1" x14ac:dyDescent="0.25">
      <c r="A317" s="8"/>
    </row>
    <row r="318" spans="1:1" x14ac:dyDescent="0.25">
      <c r="A318" s="8"/>
    </row>
    <row r="319" spans="1:1" x14ac:dyDescent="0.25">
      <c r="A319" s="8"/>
    </row>
    <row r="320" spans="1:1" x14ac:dyDescent="0.25">
      <c r="A320" s="8"/>
    </row>
    <row r="321" spans="1:1" x14ac:dyDescent="0.25">
      <c r="A321" s="8"/>
    </row>
    <row r="322" spans="1:1" x14ac:dyDescent="0.25">
      <c r="A322" s="8"/>
    </row>
    <row r="323" spans="1:1" x14ac:dyDescent="0.25">
      <c r="A323" s="8"/>
    </row>
    <row r="324" spans="1:1" x14ac:dyDescent="0.25">
      <c r="A324" s="8"/>
    </row>
    <row r="325" spans="1:1" x14ac:dyDescent="0.25">
      <c r="A325" s="8"/>
    </row>
    <row r="326" spans="1:1" x14ac:dyDescent="0.25">
      <c r="A326" s="8"/>
    </row>
    <row r="327" spans="1:1" x14ac:dyDescent="0.25">
      <c r="A327" s="8"/>
    </row>
    <row r="328" spans="1:1" x14ac:dyDescent="0.25">
      <c r="A328" s="8"/>
    </row>
    <row r="329" spans="1:1" x14ac:dyDescent="0.25">
      <c r="A329" s="8"/>
    </row>
    <row r="330" spans="1:1" x14ac:dyDescent="0.25">
      <c r="A330" s="8"/>
    </row>
    <row r="331" spans="1:1" x14ac:dyDescent="0.25">
      <c r="A331" s="8"/>
    </row>
    <row r="332" spans="1:1" x14ac:dyDescent="0.25">
      <c r="A332" s="8"/>
    </row>
    <row r="333" spans="1:1" x14ac:dyDescent="0.25">
      <c r="A333" s="8"/>
    </row>
    <row r="334" spans="1:1" x14ac:dyDescent="0.25">
      <c r="A334" s="8"/>
    </row>
    <row r="335" spans="1:1" x14ac:dyDescent="0.25">
      <c r="A335" s="8"/>
    </row>
    <row r="336" spans="1:1" x14ac:dyDescent="0.25">
      <c r="A336" s="8"/>
    </row>
    <row r="337" spans="1:1" x14ac:dyDescent="0.25">
      <c r="A337" s="8"/>
    </row>
    <row r="338" spans="1:1" x14ac:dyDescent="0.25">
      <c r="A338" s="8"/>
    </row>
    <row r="339" spans="1:1" x14ac:dyDescent="0.25">
      <c r="A339" s="8"/>
    </row>
    <row r="340" spans="1:1" x14ac:dyDescent="0.25">
      <c r="A340" s="8"/>
    </row>
    <row r="341" spans="1:1" x14ac:dyDescent="0.25">
      <c r="A341" s="8"/>
    </row>
    <row r="342" spans="1:1" x14ac:dyDescent="0.25">
      <c r="A342" s="8"/>
    </row>
    <row r="343" spans="1:1" x14ac:dyDescent="0.25">
      <c r="A343" s="8"/>
    </row>
    <row r="344" spans="1:1" x14ac:dyDescent="0.25">
      <c r="A344" s="8"/>
    </row>
    <row r="345" spans="1:1" x14ac:dyDescent="0.25">
      <c r="A345" s="8"/>
    </row>
    <row r="346" spans="1:1" x14ac:dyDescent="0.25">
      <c r="A346" s="8"/>
    </row>
    <row r="347" spans="1:1" x14ac:dyDescent="0.25">
      <c r="A347" s="8"/>
    </row>
    <row r="348" spans="1:1" x14ac:dyDescent="0.25">
      <c r="A348" s="8"/>
    </row>
    <row r="349" spans="1:1" x14ac:dyDescent="0.25">
      <c r="A349" s="8"/>
    </row>
    <row r="350" spans="1:1" x14ac:dyDescent="0.25">
      <c r="A350" s="8"/>
    </row>
    <row r="351" spans="1:1" x14ac:dyDescent="0.25">
      <c r="A351" s="8"/>
    </row>
    <row r="352" spans="1:1" x14ac:dyDescent="0.25">
      <c r="A352" s="8"/>
    </row>
    <row r="353" spans="1:1" x14ac:dyDescent="0.25">
      <c r="A353" s="8"/>
    </row>
    <row r="354" spans="1:1" x14ac:dyDescent="0.25">
      <c r="A354" s="8"/>
    </row>
    <row r="355" spans="1:1" x14ac:dyDescent="0.25">
      <c r="A355" s="8"/>
    </row>
    <row r="356" spans="1:1" x14ac:dyDescent="0.25">
      <c r="A356" s="8"/>
    </row>
    <row r="357" spans="1:1" x14ac:dyDescent="0.25">
      <c r="A357" s="8"/>
    </row>
    <row r="358" spans="1:1" x14ac:dyDescent="0.25">
      <c r="A358" s="8"/>
    </row>
    <row r="359" spans="1:1" x14ac:dyDescent="0.25">
      <c r="A359" s="8"/>
    </row>
    <row r="360" spans="1:1" x14ac:dyDescent="0.25">
      <c r="A360" s="8"/>
    </row>
    <row r="361" spans="1:1" x14ac:dyDescent="0.25">
      <c r="A361" s="8"/>
    </row>
    <row r="362" spans="1:1" x14ac:dyDescent="0.25">
      <c r="A362" s="8"/>
    </row>
    <row r="363" spans="1:1" x14ac:dyDescent="0.25">
      <c r="A363" s="8"/>
    </row>
    <row r="364" spans="1:1" x14ac:dyDescent="0.25">
      <c r="A364" s="8"/>
    </row>
    <row r="365" spans="1:1" x14ac:dyDescent="0.25">
      <c r="A365" s="8"/>
    </row>
    <row r="366" spans="1:1" x14ac:dyDescent="0.25">
      <c r="A366" s="8"/>
    </row>
    <row r="367" spans="1:1" x14ac:dyDescent="0.25">
      <c r="A367" s="8"/>
    </row>
    <row r="368" spans="1:1" x14ac:dyDescent="0.25">
      <c r="A368" s="8"/>
    </row>
    <row r="369" spans="1:1" x14ac:dyDescent="0.25">
      <c r="A369" s="8"/>
    </row>
    <row r="370" spans="1:1" x14ac:dyDescent="0.25">
      <c r="A370" s="8"/>
    </row>
    <row r="371" spans="1:1" x14ac:dyDescent="0.25">
      <c r="A371" s="8"/>
    </row>
    <row r="372" spans="1:1" x14ac:dyDescent="0.25">
      <c r="A372" s="8"/>
    </row>
    <row r="373" spans="1:1" x14ac:dyDescent="0.25">
      <c r="A373" s="8"/>
    </row>
    <row r="374" spans="1:1" x14ac:dyDescent="0.25">
      <c r="A374" s="8"/>
    </row>
    <row r="375" spans="1:1" x14ac:dyDescent="0.25">
      <c r="A375" s="8"/>
    </row>
    <row r="376" spans="1:1" x14ac:dyDescent="0.25">
      <c r="A376" s="8"/>
    </row>
    <row r="377" spans="1:1" x14ac:dyDescent="0.25">
      <c r="A377" s="8"/>
    </row>
    <row r="378" spans="1:1" x14ac:dyDescent="0.25">
      <c r="A378" s="8"/>
    </row>
    <row r="379" spans="1:1" x14ac:dyDescent="0.25">
      <c r="A379" s="8"/>
    </row>
    <row r="380" spans="1:1" x14ac:dyDescent="0.25">
      <c r="A380" s="8"/>
    </row>
    <row r="381" spans="1:1" x14ac:dyDescent="0.25">
      <c r="A381" s="8"/>
    </row>
    <row r="382" spans="1:1" x14ac:dyDescent="0.25">
      <c r="A382" s="8"/>
    </row>
    <row r="383" spans="1:1" x14ac:dyDescent="0.25">
      <c r="A383" s="8"/>
    </row>
    <row r="384" spans="1:1" x14ac:dyDescent="0.25">
      <c r="A384" s="8"/>
    </row>
    <row r="385" spans="1:1" x14ac:dyDescent="0.25">
      <c r="A385" s="8"/>
    </row>
    <row r="386" spans="1:1" x14ac:dyDescent="0.25">
      <c r="A386" s="8"/>
    </row>
    <row r="387" spans="1:1" x14ac:dyDescent="0.25">
      <c r="A387" s="8"/>
    </row>
    <row r="388" spans="1:1" x14ac:dyDescent="0.25">
      <c r="A388" s="8"/>
    </row>
    <row r="389" spans="1:1" x14ac:dyDescent="0.25">
      <c r="A389" s="8"/>
    </row>
    <row r="390" spans="1:1" x14ac:dyDescent="0.25">
      <c r="A390" s="8"/>
    </row>
    <row r="391" spans="1:1" x14ac:dyDescent="0.25">
      <c r="A391" s="8"/>
    </row>
    <row r="392" spans="1:1" x14ac:dyDescent="0.25">
      <c r="A392" s="8"/>
    </row>
    <row r="393" spans="1:1" x14ac:dyDescent="0.25">
      <c r="A393" s="8"/>
    </row>
    <row r="394" spans="1:1" x14ac:dyDescent="0.25">
      <c r="A394" s="8"/>
    </row>
    <row r="395" spans="1:1" x14ac:dyDescent="0.25">
      <c r="A395" s="8"/>
    </row>
    <row r="396" spans="1:1" x14ac:dyDescent="0.25">
      <c r="A396" s="8"/>
    </row>
    <row r="397" spans="1:1" x14ac:dyDescent="0.25">
      <c r="A397" s="8"/>
    </row>
    <row r="398" spans="1:1" x14ac:dyDescent="0.25">
      <c r="A398" s="8"/>
    </row>
    <row r="399" spans="1:1" x14ac:dyDescent="0.25">
      <c r="A399" s="8"/>
    </row>
    <row r="400" spans="1:1" x14ac:dyDescent="0.25">
      <c r="A400" s="8"/>
    </row>
    <row r="401" spans="1:1" x14ac:dyDescent="0.25">
      <c r="A401" s="8"/>
    </row>
    <row r="402" spans="1:1" x14ac:dyDescent="0.25">
      <c r="A402" s="8"/>
    </row>
    <row r="403" spans="1:1" x14ac:dyDescent="0.25">
      <c r="A403" s="8"/>
    </row>
    <row r="404" spans="1:1" x14ac:dyDescent="0.25">
      <c r="A404" s="8"/>
    </row>
    <row r="405" spans="1:1" x14ac:dyDescent="0.25">
      <c r="A405" s="8"/>
    </row>
    <row r="406" spans="1:1" x14ac:dyDescent="0.25">
      <c r="A406" s="8"/>
    </row>
    <row r="407" spans="1:1" x14ac:dyDescent="0.25">
      <c r="A407" s="8"/>
    </row>
    <row r="408" spans="1:1" x14ac:dyDescent="0.25">
      <c r="A408" s="8"/>
    </row>
    <row r="409" spans="1:1" x14ac:dyDescent="0.25">
      <c r="A409" s="8"/>
    </row>
    <row r="410" spans="1:1" x14ac:dyDescent="0.25">
      <c r="A410" s="8"/>
    </row>
    <row r="411" spans="1:1" x14ac:dyDescent="0.25">
      <c r="A411" s="8"/>
    </row>
    <row r="412" spans="1:1" x14ac:dyDescent="0.25">
      <c r="A412" s="8"/>
    </row>
    <row r="413" spans="1:1" x14ac:dyDescent="0.25">
      <c r="A413" s="8"/>
    </row>
    <row r="414" spans="1:1" x14ac:dyDescent="0.25">
      <c r="A414" s="8"/>
    </row>
    <row r="415" spans="1:1" x14ac:dyDescent="0.25">
      <c r="A415" s="8"/>
    </row>
    <row r="416" spans="1:1" x14ac:dyDescent="0.25">
      <c r="A416" s="8"/>
    </row>
    <row r="417" spans="1:1" x14ac:dyDescent="0.25">
      <c r="A417" s="8"/>
    </row>
    <row r="418" spans="1:1" x14ac:dyDescent="0.25">
      <c r="A418" s="8"/>
    </row>
    <row r="419" spans="1:1" x14ac:dyDescent="0.25">
      <c r="A419" s="8"/>
    </row>
    <row r="420" spans="1:1" x14ac:dyDescent="0.25">
      <c r="A420" s="8"/>
    </row>
    <row r="421" spans="1:1" x14ac:dyDescent="0.25">
      <c r="A421" s="8"/>
    </row>
    <row r="422" spans="1:1" x14ac:dyDescent="0.25">
      <c r="A422" s="8"/>
    </row>
    <row r="423" spans="1:1" x14ac:dyDescent="0.25">
      <c r="A423" s="8"/>
    </row>
    <row r="424" spans="1:1" x14ac:dyDescent="0.25">
      <c r="A424" s="8"/>
    </row>
    <row r="425" spans="1:1" x14ac:dyDescent="0.25">
      <c r="A425" s="8"/>
    </row>
    <row r="426" spans="1:1" x14ac:dyDescent="0.25">
      <c r="A426" s="8"/>
    </row>
    <row r="427" spans="1:1" x14ac:dyDescent="0.25">
      <c r="A427" s="8"/>
    </row>
    <row r="428" spans="1:1" x14ac:dyDescent="0.25">
      <c r="A428" s="8"/>
    </row>
    <row r="429" spans="1:1" x14ac:dyDescent="0.25">
      <c r="A429" s="8"/>
    </row>
    <row r="430" spans="1:1" x14ac:dyDescent="0.25">
      <c r="A430" s="8"/>
    </row>
    <row r="431" spans="1:1" x14ac:dyDescent="0.25">
      <c r="A431" s="8"/>
    </row>
    <row r="432" spans="1:1" x14ac:dyDescent="0.25">
      <c r="A432" s="8"/>
    </row>
    <row r="433" spans="1:1" x14ac:dyDescent="0.25">
      <c r="A433" s="8"/>
    </row>
    <row r="434" spans="1:1" x14ac:dyDescent="0.25">
      <c r="A434" s="8"/>
    </row>
    <row r="435" spans="1:1" x14ac:dyDescent="0.25">
      <c r="A435" s="8"/>
    </row>
    <row r="436" spans="1:1" x14ac:dyDescent="0.25">
      <c r="A436" s="8"/>
    </row>
    <row r="437" spans="1:1" x14ac:dyDescent="0.25">
      <c r="A437" s="8"/>
    </row>
    <row r="438" spans="1:1" x14ac:dyDescent="0.25">
      <c r="A438" s="8"/>
    </row>
    <row r="439" spans="1:1" x14ac:dyDescent="0.25">
      <c r="A439" s="8"/>
    </row>
    <row r="440" spans="1:1" x14ac:dyDescent="0.25">
      <c r="A440" s="8"/>
    </row>
    <row r="441" spans="1:1" x14ac:dyDescent="0.25">
      <c r="A441" s="8"/>
    </row>
    <row r="442" spans="1:1" x14ac:dyDescent="0.25">
      <c r="A442" s="8"/>
    </row>
    <row r="443" spans="1:1" x14ac:dyDescent="0.25">
      <c r="A443" s="8"/>
    </row>
    <row r="444" spans="1:1" x14ac:dyDescent="0.25">
      <c r="A444" s="8"/>
    </row>
    <row r="445" spans="1:1" x14ac:dyDescent="0.25">
      <c r="A445" s="8"/>
    </row>
    <row r="446" spans="1:1" x14ac:dyDescent="0.25">
      <c r="A446" s="8"/>
    </row>
    <row r="447" spans="1:1" x14ac:dyDescent="0.25">
      <c r="A447" s="8"/>
    </row>
    <row r="448" spans="1:1" x14ac:dyDescent="0.25">
      <c r="A448" s="8"/>
    </row>
    <row r="449" spans="1:1" x14ac:dyDescent="0.25">
      <c r="A449" s="8"/>
    </row>
    <row r="450" spans="1:1" x14ac:dyDescent="0.25">
      <c r="A450" s="8"/>
    </row>
    <row r="451" spans="1:1" x14ac:dyDescent="0.25">
      <c r="A451" s="8"/>
    </row>
    <row r="452" spans="1:1" x14ac:dyDescent="0.25">
      <c r="A452" s="8"/>
    </row>
    <row r="453" spans="1:1" x14ac:dyDescent="0.25">
      <c r="A453" s="8"/>
    </row>
    <row r="454" spans="1:1" x14ac:dyDescent="0.25">
      <c r="A454" s="8"/>
    </row>
    <row r="455" spans="1:1" x14ac:dyDescent="0.25">
      <c r="A455" s="8"/>
    </row>
    <row r="456" spans="1:1" x14ac:dyDescent="0.25">
      <c r="A456" s="8"/>
    </row>
    <row r="457" spans="1:1" x14ac:dyDescent="0.25">
      <c r="A457" s="8"/>
    </row>
    <row r="458" spans="1:1" x14ac:dyDescent="0.25">
      <c r="A458" s="8"/>
    </row>
    <row r="459" spans="1:1" x14ac:dyDescent="0.25">
      <c r="A459" s="8"/>
    </row>
    <row r="460" spans="1:1" x14ac:dyDescent="0.25">
      <c r="A460" s="8"/>
    </row>
    <row r="461" spans="1:1" x14ac:dyDescent="0.25">
      <c r="A461" s="8"/>
    </row>
    <row r="462" spans="1:1" x14ac:dyDescent="0.25">
      <c r="A462" s="8"/>
    </row>
    <row r="463" spans="1:1" x14ac:dyDescent="0.25">
      <c r="A463" s="8"/>
    </row>
    <row r="464" spans="1:1" x14ac:dyDescent="0.25">
      <c r="A464" s="8"/>
    </row>
    <row r="465" spans="1:1" x14ac:dyDescent="0.25">
      <c r="A465" s="8"/>
    </row>
    <row r="466" spans="1:1" x14ac:dyDescent="0.25">
      <c r="A466" s="8"/>
    </row>
    <row r="467" spans="1:1" x14ac:dyDescent="0.25">
      <c r="A467" s="8"/>
    </row>
    <row r="468" spans="1:1" x14ac:dyDescent="0.25">
      <c r="A468" s="8"/>
    </row>
    <row r="469" spans="1:1" x14ac:dyDescent="0.25">
      <c r="A469" s="8"/>
    </row>
    <row r="470" spans="1:1" x14ac:dyDescent="0.25">
      <c r="A470" s="8"/>
    </row>
    <row r="471" spans="1:1" x14ac:dyDescent="0.25">
      <c r="A471" s="8"/>
    </row>
    <row r="472" spans="1:1" x14ac:dyDescent="0.25">
      <c r="A472" s="8"/>
    </row>
    <row r="473" spans="1:1" x14ac:dyDescent="0.25">
      <c r="A473" s="8"/>
    </row>
    <row r="474" spans="1:1" x14ac:dyDescent="0.25">
      <c r="A474" s="8"/>
    </row>
    <row r="475" spans="1:1" x14ac:dyDescent="0.25">
      <c r="A475" s="8"/>
    </row>
    <row r="476" spans="1:1" x14ac:dyDescent="0.25">
      <c r="A476" s="8"/>
    </row>
    <row r="477" spans="1:1" x14ac:dyDescent="0.25">
      <c r="A477" s="8"/>
    </row>
    <row r="478" spans="1:1" x14ac:dyDescent="0.25">
      <c r="A478" s="8"/>
    </row>
    <row r="479" spans="1:1" x14ac:dyDescent="0.25">
      <c r="A479" s="8"/>
    </row>
    <row r="480" spans="1:1" x14ac:dyDescent="0.25">
      <c r="A480" s="8"/>
    </row>
    <row r="481" spans="1:1" x14ac:dyDescent="0.25">
      <c r="A481" s="8"/>
    </row>
    <row r="482" spans="1:1" x14ac:dyDescent="0.25">
      <c r="A482" s="8"/>
    </row>
    <row r="483" spans="1:1" x14ac:dyDescent="0.25">
      <c r="A483" s="8"/>
    </row>
    <row r="484" spans="1:1" x14ac:dyDescent="0.25">
      <c r="A484" s="8"/>
    </row>
    <row r="485" spans="1:1" x14ac:dyDescent="0.25">
      <c r="A485" s="8"/>
    </row>
    <row r="486" spans="1:1" x14ac:dyDescent="0.25">
      <c r="A486" s="8"/>
    </row>
    <row r="487" spans="1:1" x14ac:dyDescent="0.25">
      <c r="A487" s="8"/>
    </row>
    <row r="488" spans="1:1" x14ac:dyDescent="0.25">
      <c r="A488" s="8"/>
    </row>
    <row r="489" spans="1:1" x14ac:dyDescent="0.25">
      <c r="A489" s="8"/>
    </row>
    <row r="490" spans="1:1" x14ac:dyDescent="0.25">
      <c r="A490" s="8"/>
    </row>
    <row r="491" spans="1:1" x14ac:dyDescent="0.25">
      <c r="A491" s="8"/>
    </row>
    <row r="492" spans="1:1" x14ac:dyDescent="0.25">
      <c r="A492" s="8"/>
    </row>
    <row r="493" spans="1:1" x14ac:dyDescent="0.25">
      <c r="A493" s="8"/>
    </row>
    <row r="494" spans="1:1" x14ac:dyDescent="0.25">
      <c r="A494" s="8"/>
    </row>
    <row r="495" spans="1:1" x14ac:dyDescent="0.25">
      <c r="A495" s="8"/>
    </row>
    <row r="496" spans="1:1" x14ac:dyDescent="0.25">
      <c r="A496" s="8"/>
    </row>
    <row r="497" spans="1:1" x14ac:dyDescent="0.25">
      <c r="A497" s="8"/>
    </row>
    <row r="498" spans="1:1" x14ac:dyDescent="0.25">
      <c r="A498" s="8"/>
    </row>
    <row r="499" spans="1:1" x14ac:dyDescent="0.25">
      <c r="A499" s="8"/>
    </row>
    <row r="500" spans="1:1" x14ac:dyDescent="0.25">
      <c r="A500" s="8"/>
    </row>
    <row r="501" spans="1:1" x14ac:dyDescent="0.25">
      <c r="A501" s="8"/>
    </row>
    <row r="502" spans="1:1" x14ac:dyDescent="0.25">
      <c r="A502" s="8"/>
    </row>
    <row r="503" spans="1:1" x14ac:dyDescent="0.25">
      <c r="A503" s="8"/>
    </row>
    <row r="504" spans="1:1" x14ac:dyDescent="0.25">
      <c r="A504" s="8"/>
    </row>
    <row r="505" spans="1:1" x14ac:dyDescent="0.25">
      <c r="A505" s="8"/>
    </row>
    <row r="506" spans="1:1" x14ac:dyDescent="0.25">
      <c r="A506" s="8"/>
    </row>
    <row r="507" spans="1:1" x14ac:dyDescent="0.25">
      <c r="A507" s="8"/>
    </row>
    <row r="508" spans="1:1" x14ac:dyDescent="0.25">
      <c r="A508" s="8"/>
    </row>
    <row r="509" spans="1:1" x14ac:dyDescent="0.25">
      <c r="A509" s="8"/>
    </row>
    <row r="510" spans="1:1" x14ac:dyDescent="0.25">
      <c r="A510" s="8"/>
    </row>
    <row r="511" spans="1:1" x14ac:dyDescent="0.25">
      <c r="A511" s="8"/>
    </row>
    <row r="512" spans="1:1" x14ac:dyDescent="0.25">
      <c r="A512" s="8"/>
    </row>
    <row r="513" spans="1:1" x14ac:dyDescent="0.25">
      <c r="A513" s="8"/>
    </row>
    <row r="514" spans="1:1" x14ac:dyDescent="0.25">
      <c r="A514" s="8"/>
    </row>
    <row r="515" spans="1:1" x14ac:dyDescent="0.25">
      <c r="A515" s="8"/>
    </row>
    <row r="516" spans="1:1" x14ac:dyDescent="0.25">
      <c r="A516" s="8"/>
    </row>
    <row r="517" spans="1:1" x14ac:dyDescent="0.25">
      <c r="A517" s="8"/>
    </row>
    <row r="518" spans="1:1" x14ac:dyDescent="0.25">
      <c r="A518" s="8"/>
    </row>
    <row r="519" spans="1:1" x14ac:dyDescent="0.25">
      <c r="A519" s="8"/>
    </row>
    <row r="520" spans="1:1" x14ac:dyDescent="0.25">
      <c r="A520" s="8"/>
    </row>
    <row r="521" spans="1:1" x14ac:dyDescent="0.25">
      <c r="A521" s="8"/>
    </row>
    <row r="522" spans="1:1" x14ac:dyDescent="0.25">
      <c r="A522" s="8"/>
    </row>
    <row r="523" spans="1:1" x14ac:dyDescent="0.25">
      <c r="A523" s="8"/>
    </row>
    <row r="524" spans="1:1" x14ac:dyDescent="0.25">
      <c r="A524" s="8"/>
    </row>
    <row r="525" spans="1:1" x14ac:dyDescent="0.25">
      <c r="A525" s="8"/>
    </row>
    <row r="526" spans="1:1" x14ac:dyDescent="0.25">
      <c r="A526" s="8"/>
    </row>
    <row r="527" spans="1:1" x14ac:dyDescent="0.25">
      <c r="A527" s="8"/>
    </row>
    <row r="528" spans="1:1" x14ac:dyDescent="0.25">
      <c r="A528" s="8"/>
    </row>
    <row r="529" spans="1:1" x14ac:dyDescent="0.25">
      <c r="A529" s="8"/>
    </row>
    <row r="530" spans="1:1" x14ac:dyDescent="0.25">
      <c r="A530" s="8"/>
    </row>
    <row r="531" spans="1:1" x14ac:dyDescent="0.25">
      <c r="A531" s="8"/>
    </row>
    <row r="532" spans="1:1" x14ac:dyDescent="0.25">
      <c r="A532" s="8"/>
    </row>
    <row r="533" spans="1:1" x14ac:dyDescent="0.25">
      <c r="A533" s="8"/>
    </row>
    <row r="534" spans="1:1" x14ac:dyDescent="0.25">
      <c r="A534" s="8"/>
    </row>
    <row r="535" spans="1:1" x14ac:dyDescent="0.25">
      <c r="A535" s="8"/>
    </row>
    <row r="536" spans="1:1" x14ac:dyDescent="0.25">
      <c r="A536" s="8"/>
    </row>
    <row r="537" spans="1:1" x14ac:dyDescent="0.25">
      <c r="A537" s="8"/>
    </row>
    <row r="538" spans="1:1" x14ac:dyDescent="0.25">
      <c r="A538" s="8"/>
    </row>
    <row r="539" spans="1:1" x14ac:dyDescent="0.25">
      <c r="A539" s="8"/>
    </row>
    <row r="540" spans="1:1" x14ac:dyDescent="0.25">
      <c r="A540" s="8"/>
    </row>
    <row r="541" spans="1:1" x14ac:dyDescent="0.25">
      <c r="A541" s="8"/>
    </row>
    <row r="542" spans="1:1" x14ac:dyDescent="0.25">
      <c r="A542" s="8"/>
    </row>
    <row r="543" spans="1:1" x14ac:dyDescent="0.25">
      <c r="A543" s="8"/>
    </row>
    <row r="544" spans="1:1" x14ac:dyDescent="0.25">
      <c r="A544" s="8"/>
    </row>
    <row r="545" spans="1:1" x14ac:dyDescent="0.25">
      <c r="A545" s="8"/>
    </row>
    <row r="546" spans="1:1" x14ac:dyDescent="0.25">
      <c r="A546" s="8"/>
    </row>
    <row r="547" spans="1:1" x14ac:dyDescent="0.25">
      <c r="A547" s="8"/>
    </row>
    <row r="548" spans="1:1" x14ac:dyDescent="0.25">
      <c r="A548" s="8"/>
    </row>
    <row r="549" spans="1:1" x14ac:dyDescent="0.25">
      <c r="A549" s="8"/>
    </row>
    <row r="550" spans="1:1" x14ac:dyDescent="0.25">
      <c r="A550" s="8"/>
    </row>
    <row r="551" spans="1:1" x14ac:dyDescent="0.25">
      <c r="A551" s="8"/>
    </row>
    <row r="552" spans="1:1" x14ac:dyDescent="0.25">
      <c r="A552" s="8"/>
    </row>
    <row r="553" spans="1:1" x14ac:dyDescent="0.25">
      <c r="A553" s="8"/>
    </row>
    <row r="554" spans="1:1" x14ac:dyDescent="0.25">
      <c r="A554" s="8"/>
    </row>
    <row r="555" spans="1:1" x14ac:dyDescent="0.25">
      <c r="A555" s="8"/>
    </row>
    <row r="556" spans="1:1" x14ac:dyDescent="0.25">
      <c r="A556" s="8"/>
    </row>
    <row r="557" spans="1:1" x14ac:dyDescent="0.25">
      <c r="A557" s="8"/>
    </row>
    <row r="558" spans="1:1" x14ac:dyDescent="0.25">
      <c r="A558" s="8"/>
    </row>
    <row r="559" spans="1:1" x14ac:dyDescent="0.25">
      <c r="A559" s="8"/>
    </row>
    <row r="560" spans="1:1" x14ac:dyDescent="0.25">
      <c r="A560" s="8"/>
    </row>
    <row r="561" spans="1:1" x14ac:dyDescent="0.25">
      <c r="A561" s="8"/>
    </row>
    <row r="562" spans="1:1" x14ac:dyDescent="0.25">
      <c r="A562" s="8"/>
    </row>
    <row r="563" spans="1:1" x14ac:dyDescent="0.25">
      <c r="A563" s="8"/>
    </row>
    <row r="564" spans="1:1" x14ac:dyDescent="0.25">
      <c r="A564" s="8"/>
    </row>
    <row r="565" spans="1:1" x14ac:dyDescent="0.25">
      <c r="A565" s="8"/>
    </row>
    <row r="566" spans="1:1" x14ac:dyDescent="0.25">
      <c r="A566" s="8"/>
    </row>
    <row r="567" spans="1:1" x14ac:dyDescent="0.25">
      <c r="A567" s="8"/>
    </row>
    <row r="568" spans="1:1" x14ac:dyDescent="0.25">
      <c r="A568" s="8"/>
    </row>
    <row r="569" spans="1:1" x14ac:dyDescent="0.25">
      <c r="A569" s="8"/>
    </row>
    <row r="570" spans="1:1" x14ac:dyDescent="0.25">
      <c r="A570" s="8"/>
    </row>
    <row r="571" spans="1:1" x14ac:dyDescent="0.25">
      <c r="A571" s="8"/>
    </row>
    <row r="572" spans="1:1" x14ac:dyDescent="0.25">
      <c r="A572" s="8"/>
    </row>
    <row r="573" spans="1:1" x14ac:dyDescent="0.25">
      <c r="A573" s="8"/>
    </row>
    <row r="574" spans="1:1" x14ac:dyDescent="0.25">
      <c r="A574" s="8"/>
    </row>
    <row r="575" spans="1:1" x14ac:dyDescent="0.25">
      <c r="A575" s="8"/>
    </row>
    <row r="576" spans="1:1" x14ac:dyDescent="0.25">
      <c r="A576" s="8"/>
    </row>
    <row r="577" spans="1:1" x14ac:dyDescent="0.25">
      <c r="A577" s="8"/>
    </row>
    <row r="578" spans="1:1" x14ac:dyDescent="0.25">
      <c r="A578" s="8"/>
    </row>
    <row r="579" spans="1:1" x14ac:dyDescent="0.25">
      <c r="A579" s="8"/>
    </row>
    <row r="580" spans="1:1" x14ac:dyDescent="0.25">
      <c r="A580" s="8"/>
    </row>
    <row r="581" spans="1:1" x14ac:dyDescent="0.25">
      <c r="A581" s="8"/>
    </row>
    <row r="582" spans="1:1" x14ac:dyDescent="0.25">
      <c r="A582" s="8"/>
    </row>
    <row r="583" spans="1:1" x14ac:dyDescent="0.25">
      <c r="A583" s="8"/>
    </row>
    <row r="584" spans="1:1" x14ac:dyDescent="0.25">
      <c r="A584" s="8"/>
    </row>
    <row r="585" spans="1:1" x14ac:dyDescent="0.25">
      <c r="A585" s="8"/>
    </row>
    <row r="586" spans="1:1" x14ac:dyDescent="0.25">
      <c r="A586" s="8"/>
    </row>
    <row r="587" spans="1:1" x14ac:dyDescent="0.25">
      <c r="A587" s="8"/>
    </row>
    <row r="588" spans="1:1" x14ac:dyDescent="0.25">
      <c r="A588" s="8"/>
    </row>
    <row r="589" spans="1:1" x14ac:dyDescent="0.25">
      <c r="A589" s="8"/>
    </row>
    <row r="590" spans="1:1" x14ac:dyDescent="0.25">
      <c r="A590" s="8"/>
    </row>
    <row r="591" spans="1:1" x14ac:dyDescent="0.25">
      <c r="A591" s="8"/>
    </row>
    <row r="592" spans="1:1" x14ac:dyDescent="0.25">
      <c r="A592" s="8"/>
    </row>
    <row r="593" spans="1:1" x14ac:dyDescent="0.25">
      <c r="A593" s="8"/>
    </row>
    <row r="594" spans="1:1" x14ac:dyDescent="0.25">
      <c r="A594" s="8"/>
    </row>
    <row r="595" spans="1:1" x14ac:dyDescent="0.25">
      <c r="A595" s="8"/>
    </row>
    <row r="596" spans="1:1" x14ac:dyDescent="0.25">
      <c r="A596" s="8"/>
    </row>
    <row r="597" spans="1:1" x14ac:dyDescent="0.25">
      <c r="A597" s="8"/>
    </row>
    <row r="598" spans="1:1" x14ac:dyDescent="0.25">
      <c r="A598" s="8"/>
    </row>
    <row r="599" spans="1:1" x14ac:dyDescent="0.25">
      <c r="A599" s="8"/>
    </row>
    <row r="600" spans="1:1" x14ac:dyDescent="0.25">
      <c r="A600" s="8"/>
    </row>
    <row r="601" spans="1:1" x14ac:dyDescent="0.25">
      <c r="A601" s="8"/>
    </row>
    <row r="602" spans="1:1" x14ac:dyDescent="0.25">
      <c r="A602" s="8"/>
    </row>
    <row r="603" spans="1:1" x14ac:dyDescent="0.25">
      <c r="A603" s="8"/>
    </row>
    <row r="604" spans="1:1" x14ac:dyDescent="0.25">
      <c r="A604" s="8"/>
    </row>
    <row r="605" spans="1:1" x14ac:dyDescent="0.25">
      <c r="A605" s="8"/>
    </row>
    <row r="606" spans="1:1" x14ac:dyDescent="0.25">
      <c r="A606" s="8"/>
    </row>
    <row r="607" spans="1:1" x14ac:dyDescent="0.25">
      <c r="A607" s="8"/>
    </row>
    <row r="608" spans="1:1" x14ac:dyDescent="0.25">
      <c r="A608" s="8"/>
    </row>
    <row r="609" spans="1:1" x14ac:dyDescent="0.25">
      <c r="A609" s="8"/>
    </row>
    <row r="610" spans="1:1" x14ac:dyDescent="0.25">
      <c r="A610" s="8"/>
    </row>
    <row r="611" spans="1:1" x14ac:dyDescent="0.25">
      <c r="A611" s="8"/>
    </row>
    <row r="612" spans="1:1" x14ac:dyDescent="0.25">
      <c r="A612" s="8"/>
    </row>
    <row r="613" spans="1:1" x14ac:dyDescent="0.25">
      <c r="A613" s="8"/>
    </row>
    <row r="614" spans="1:1" x14ac:dyDescent="0.25">
      <c r="A614" s="8"/>
    </row>
    <row r="615" spans="1:1" x14ac:dyDescent="0.25">
      <c r="A615" s="8"/>
    </row>
    <row r="616" spans="1:1" x14ac:dyDescent="0.25">
      <c r="A616" s="8"/>
    </row>
    <row r="617" spans="1:1" x14ac:dyDescent="0.25">
      <c r="A617" s="8"/>
    </row>
    <row r="618" spans="1:1" x14ac:dyDescent="0.25">
      <c r="A618" s="8"/>
    </row>
    <row r="619" spans="1:1" x14ac:dyDescent="0.25">
      <c r="A619" s="8"/>
    </row>
    <row r="620" spans="1:1" x14ac:dyDescent="0.25">
      <c r="A620" s="8"/>
    </row>
    <row r="621" spans="1:1" x14ac:dyDescent="0.25">
      <c r="A621" s="8"/>
    </row>
    <row r="622" spans="1:1" x14ac:dyDescent="0.25">
      <c r="A622" s="8"/>
    </row>
    <row r="623" spans="1:1" x14ac:dyDescent="0.25">
      <c r="A623" s="8"/>
    </row>
    <row r="624" spans="1:1" x14ac:dyDescent="0.25">
      <c r="A624" s="8"/>
    </row>
    <row r="625" spans="1:1" x14ac:dyDescent="0.25">
      <c r="A625" s="8"/>
    </row>
    <row r="626" spans="1:1" x14ac:dyDescent="0.25">
      <c r="A626" s="8"/>
    </row>
    <row r="627" spans="1:1" x14ac:dyDescent="0.25">
      <c r="A627" s="8"/>
    </row>
    <row r="628" spans="1:1" x14ac:dyDescent="0.25">
      <c r="A628" s="8"/>
    </row>
    <row r="629" spans="1:1" x14ac:dyDescent="0.25">
      <c r="A629" s="8"/>
    </row>
    <row r="630" spans="1:1" x14ac:dyDescent="0.25">
      <c r="A630" s="8"/>
    </row>
    <row r="631" spans="1:1" x14ac:dyDescent="0.25">
      <c r="A631" s="8"/>
    </row>
    <row r="632" spans="1:1" x14ac:dyDescent="0.25">
      <c r="A632" s="8"/>
    </row>
    <row r="633" spans="1:1" x14ac:dyDescent="0.25">
      <c r="A633" s="8"/>
    </row>
    <row r="634" spans="1:1" x14ac:dyDescent="0.25">
      <c r="A634" s="8"/>
    </row>
    <row r="635" spans="1:1" x14ac:dyDescent="0.25">
      <c r="A635" s="8"/>
    </row>
    <row r="636" spans="1:1" x14ac:dyDescent="0.25">
      <c r="A636" s="8"/>
    </row>
    <row r="637" spans="1:1" x14ac:dyDescent="0.25">
      <c r="A637" s="8"/>
    </row>
    <row r="638" spans="1:1" x14ac:dyDescent="0.25">
      <c r="A638" s="8"/>
    </row>
    <row r="639" spans="1:1" x14ac:dyDescent="0.25">
      <c r="A639" s="8"/>
    </row>
    <row r="640" spans="1:1" x14ac:dyDescent="0.25">
      <c r="A640" s="8"/>
    </row>
    <row r="641" spans="1:1" x14ac:dyDescent="0.25">
      <c r="A641" s="8"/>
    </row>
    <row r="642" spans="1:1" x14ac:dyDescent="0.25">
      <c r="A642" s="8"/>
    </row>
    <row r="643" spans="1:1" x14ac:dyDescent="0.25">
      <c r="A643" s="8"/>
    </row>
    <row r="644" spans="1:1" x14ac:dyDescent="0.25">
      <c r="A644" s="8"/>
    </row>
    <row r="645" spans="1:1" x14ac:dyDescent="0.25">
      <c r="A645" s="8"/>
    </row>
    <row r="646" spans="1:1" x14ac:dyDescent="0.25">
      <c r="A646" s="8"/>
    </row>
    <row r="647" spans="1:1" x14ac:dyDescent="0.25">
      <c r="A647" s="8"/>
    </row>
    <row r="648" spans="1:1" x14ac:dyDescent="0.25">
      <c r="A648" s="8"/>
    </row>
    <row r="649" spans="1:1" x14ac:dyDescent="0.25">
      <c r="A649" s="8"/>
    </row>
    <row r="650" spans="1:1" x14ac:dyDescent="0.25">
      <c r="A650" s="8"/>
    </row>
    <row r="651" spans="1:1" x14ac:dyDescent="0.25">
      <c r="A651" s="8"/>
    </row>
    <row r="652" spans="1:1" x14ac:dyDescent="0.25">
      <c r="A652" s="8"/>
    </row>
    <row r="653" spans="1:1" x14ac:dyDescent="0.25">
      <c r="A653" s="8"/>
    </row>
    <row r="654" spans="1:1" x14ac:dyDescent="0.25">
      <c r="A654" s="8"/>
    </row>
    <row r="655" spans="1:1" x14ac:dyDescent="0.25">
      <c r="A655" s="8"/>
    </row>
    <row r="656" spans="1:1" x14ac:dyDescent="0.25">
      <c r="A656" s="8"/>
    </row>
    <row r="657" spans="1:1" x14ac:dyDescent="0.25">
      <c r="A657" s="8"/>
    </row>
    <row r="658" spans="1:1" x14ac:dyDescent="0.25">
      <c r="A658" s="8"/>
    </row>
    <row r="659" spans="1:1" x14ac:dyDescent="0.25">
      <c r="A659" s="8"/>
    </row>
    <row r="660" spans="1:1" x14ac:dyDescent="0.25">
      <c r="A660" s="8"/>
    </row>
    <row r="661" spans="1:1" x14ac:dyDescent="0.25">
      <c r="A661" s="8"/>
    </row>
    <row r="662" spans="1:1" x14ac:dyDescent="0.25">
      <c r="A662" s="8"/>
    </row>
    <row r="663" spans="1:1" x14ac:dyDescent="0.25">
      <c r="A663" s="8"/>
    </row>
    <row r="664" spans="1:1" x14ac:dyDescent="0.25">
      <c r="A664" s="8"/>
    </row>
    <row r="665" spans="1:1" x14ac:dyDescent="0.25">
      <c r="A665" s="8"/>
    </row>
    <row r="666" spans="1:1" x14ac:dyDescent="0.25">
      <c r="A666" s="8"/>
    </row>
    <row r="667" spans="1:1" x14ac:dyDescent="0.25">
      <c r="A667" s="8"/>
    </row>
    <row r="668" spans="1:1" x14ac:dyDescent="0.25">
      <c r="A668" s="8"/>
    </row>
    <row r="669" spans="1:1" x14ac:dyDescent="0.25">
      <c r="A669" s="8"/>
    </row>
    <row r="670" spans="1:1" x14ac:dyDescent="0.25">
      <c r="A670" s="8"/>
    </row>
    <row r="671" spans="1:1" x14ac:dyDescent="0.25">
      <c r="A671" s="8"/>
    </row>
    <row r="672" spans="1:1" x14ac:dyDescent="0.25">
      <c r="A672" s="8"/>
    </row>
    <row r="673" spans="1:1" x14ac:dyDescent="0.25">
      <c r="A673" s="8"/>
    </row>
    <row r="674" spans="1:1" x14ac:dyDescent="0.25">
      <c r="A674" s="8"/>
    </row>
    <row r="675" spans="1:1" x14ac:dyDescent="0.25">
      <c r="A675" s="8"/>
    </row>
    <row r="676" spans="1:1" x14ac:dyDescent="0.25">
      <c r="A676" s="8"/>
    </row>
    <row r="677" spans="1:1" x14ac:dyDescent="0.25">
      <c r="A677" s="8"/>
    </row>
    <row r="678" spans="1:1" x14ac:dyDescent="0.25">
      <c r="A678" s="8"/>
    </row>
    <row r="679" spans="1:1" x14ac:dyDescent="0.25">
      <c r="A679" s="8"/>
    </row>
    <row r="680" spans="1:1" x14ac:dyDescent="0.25">
      <c r="A680" s="8"/>
    </row>
    <row r="681" spans="1:1" x14ac:dyDescent="0.25">
      <c r="A681" s="8"/>
    </row>
    <row r="682" spans="1:1" x14ac:dyDescent="0.25">
      <c r="A682" s="8"/>
    </row>
    <row r="683" spans="1:1" x14ac:dyDescent="0.25">
      <c r="A683" s="8"/>
    </row>
    <row r="684" spans="1:1" x14ac:dyDescent="0.25">
      <c r="A684" s="8"/>
    </row>
    <row r="685" spans="1:1" x14ac:dyDescent="0.25">
      <c r="A685" s="8"/>
    </row>
    <row r="686" spans="1:1" x14ac:dyDescent="0.25">
      <c r="A686" s="8"/>
    </row>
    <row r="687" spans="1:1" x14ac:dyDescent="0.25">
      <c r="A687" s="8"/>
    </row>
    <row r="688" spans="1:1" x14ac:dyDescent="0.25">
      <c r="A688" s="8"/>
    </row>
    <row r="689" spans="1:1" x14ac:dyDescent="0.25">
      <c r="A689" s="8"/>
    </row>
    <row r="690" spans="1:1" x14ac:dyDescent="0.25">
      <c r="A690" s="8"/>
    </row>
    <row r="691" spans="1:1" x14ac:dyDescent="0.25">
      <c r="A691" s="8"/>
    </row>
    <row r="692" spans="1:1" x14ac:dyDescent="0.25">
      <c r="A692" s="8"/>
    </row>
    <row r="693" spans="1:1" x14ac:dyDescent="0.25">
      <c r="A693" s="8"/>
    </row>
    <row r="694" spans="1:1" x14ac:dyDescent="0.25">
      <c r="A694" s="8"/>
    </row>
    <row r="695" spans="1:1" x14ac:dyDescent="0.25">
      <c r="A695" s="8"/>
    </row>
    <row r="696" spans="1:1" x14ac:dyDescent="0.25">
      <c r="A696" s="8"/>
    </row>
    <row r="697" spans="1:1" x14ac:dyDescent="0.25">
      <c r="A697" s="8"/>
    </row>
    <row r="698" spans="1:1" x14ac:dyDescent="0.25">
      <c r="A698" s="8"/>
    </row>
    <row r="699" spans="1:1" x14ac:dyDescent="0.25">
      <c r="A699" s="8"/>
    </row>
    <row r="700" spans="1:1" x14ac:dyDescent="0.25">
      <c r="A700" s="8"/>
    </row>
    <row r="701" spans="1:1" x14ac:dyDescent="0.25">
      <c r="A701" s="8"/>
    </row>
    <row r="702" spans="1:1" x14ac:dyDescent="0.25">
      <c r="A702" s="8"/>
    </row>
    <row r="703" spans="1:1" x14ac:dyDescent="0.25">
      <c r="A703" s="8"/>
    </row>
    <row r="704" spans="1:1" x14ac:dyDescent="0.25">
      <c r="A704" s="8"/>
    </row>
    <row r="705" spans="1:1" x14ac:dyDescent="0.25">
      <c r="A705" s="8"/>
    </row>
    <row r="706" spans="1:1" x14ac:dyDescent="0.25">
      <c r="A706" s="8"/>
    </row>
    <row r="707" spans="1:1" x14ac:dyDescent="0.25">
      <c r="A707" s="8"/>
    </row>
    <row r="708" spans="1:1" x14ac:dyDescent="0.25">
      <c r="A708" s="8"/>
    </row>
    <row r="709" spans="1:1" x14ac:dyDescent="0.25">
      <c r="A709" s="8"/>
    </row>
    <row r="710" spans="1:1" x14ac:dyDescent="0.25">
      <c r="A710" s="8"/>
    </row>
    <row r="711" spans="1:1" x14ac:dyDescent="0.25">
      <c r="A711" s="8"/>
    </row>
  </sheetData>
  <mergeCells count="11">
    <mergeCell ref="B1:D1"/>
    <mergeCell ref="E1:H1"/>
    <mergeCell ref="J1:J2"/>
    <mergeCell ref="I1:I2"/>
    <mergeCell ref="L16:L17"/>
    <mergeCell ref="P18:P19"/>
    <mergeCell ref="M16:M17"/>
    <mergeCell ref="N16:N17"/>
    <mergeCell ref="L18:L19"/>
    <mergeCell ref="M18:M19"/>
    <mergeCell ref="N18:N19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6"/>
  <sheetViews>
    <sheetView workbookViewId="0">
      <selection activeCell="F1" sqref="F1"/>
    </sheetView>
  </sheetViews>
  <sheetFormatPr defaultRowHeight="15" x14ac:dyDescent="0.25"/>
  <cols>
    <col min="1" max="1" width="16.5703125" bestFit="1" customWidth="1"/>
    <col min="5" max="5" width="13.28515625" bestFit="1" customWidth="1"/>
    <col min="6" max="6" width="13.85546875" style="4" bestFit="1" customWidth="1"/>
    <col min="8" max="8" width="14.85546875" style="1" customWidth="1"/>
    <col min="9" max="9" width="13.85546875" style="1" bestFit="1" customWidth="1"/>
    <col min="10" max="10" width="30.7109375" style="1" bestFit="1" customWidth="1"/>
  </cols>
  <sheetData>
    <row r="1" spans="1:10" x14ac:dyDescent="0.25">
      <c r="B1" s="2" t="s">
        <v>20</v>
      </c>
      <c r="C1" s="2" t="s">
        <v>21</v>
      </c>
      <c r="E1" t="s">
        <v>24</v>
      </c>
      <c r="F1" s="4" t="s">
        <v>0</v>
      </c>
      <c r="H1" s="19" t="s">
        <v>6</v>
      </c>
      <c r="I1" s="19" t="s">
        <v>0</v>
      </c>
      <c r="J1" s="19" t="s">
        <v>56</v>
      </c>
    </row>
    <row r="2" spans="1:10" x14ac:dyDescent="0.25">
      <c r="A2" t="s">
        <v>16</v>
      </c>
      <c r="B2" s="14">
        <v>1</v>
      </c>
      <c r="C2">
        <f>B2*60</f>
        <v>60</v>
      </c>
      <c r="F2" s="4">
        <v>44197</v>
      </c>
      <c r="H2" s="1" t="s">
        <v>42</v>
      </c>
      <c r="I2" s="17">
        <f>+I3-B4/24</f>
        <v>44197.104166666657</v>
      </c>
      <c r="J2" s="1" t="s">
        <v>53</v>
      </c>
    </row>
    <row r="3" spans="1:10" x14ac:dyDescent="0.25">
      <c r="A3" t="s">
        <v>17</v>
      </c>
      <c r="B3" s="14">
        <v>0.5</v>
      </c>
      <c r="C3">
        <f>B3*60</f>
        <v>30</v>
      </c>
      <c r="F3" s="4">
        <f>+F2+1/24</f>
        <v>44197.041666666664</v>
      </c>
      <c r="H3" s="1" t="s">
        <v>43</v>
      </c>
      <c r="I3" s="17">
        <f>VLOOKUP(J3,E:F,2,0)</f>
        <v>44197.166666666657</v>
      </c>
      <c r="J3" s="1" t="s">
        <v>64</v>
      </c>
    </row>
    <row r="4" spans="1:10" x14ac:dyDescent="0.25">
      <c r="A4" t="s">
        <v>22</v>
      </c>
      <c r="B4" s="14">
        <f>SUM(B2:B3)</f>
        <v>1.5</v>
      </c>
      <c r="C4">
        <f>SUM(C2:C3)</f>
        <v>90</v>
      </c>
      <c r="F4" s="4">
        <f t="shared" ref="F4:F26" si="0">+F3+1/24</f>
        <v>44197.083333333328</v>
      </c>
      <c r="H4" s="1" t="s">
        <v>44</v>
      </c>
      <c r="I4" s="17">
        <f>VLOOKUP(J4,E:F,2,0)</f>
        <v>44197.791666666621</v>
      </c>
      <c r="J4" s="1" t="s">
        <v>52</v>
      </c>
    </row>
    <row r="5" spans="1:10" x14ac:dyDescent="0.25">
      <c r="B5" s="14"/>
      <c r="F5" s="4">
        <f t="shared" si="0"/>
        <v>44197.124999999993</v>
      </c>
      <c r="H5" s="1" t="s">
        <v>45</v>
      </c>
      <c r="I5" s="17">
        <f>I4+(B7-B3)/24</f>
        <v>44197.916666666621</v>
      </c>
      <c r="J5" s="1" t="s">
        <v>55</v>
      </c>
    </row>
    <row r="6" spans="1:10" x14ac:dyDescent="0.25">
      <c r="A6" t="s">
        <v>18</v>
      </c>
      <c r="B6" s="14">
        <v>4</v>
      </c>
      <c r="C6">
        <f>B6*60</f>
        <v>240</v>
      </c>
      <c r="E6" t="s">
        <v>25</v>
      </c>
      <c r="F6" s="4">
        <f t="shared" si="0"/>
        <v>44197.166666666657</v>
      </c>
      <c r="H6" s="18"/>
    </row>
    <row r="7" spans="1:10" x14ac:dyDescent="0.25">
      <c r="A7" t="s">
        <v>23</v>
      </c>
      <c r="B7" s="14">
        <v>3.5</v>
      </c>
      <c r="C7">
        <f>B7*60</f>
        <v>210</v>
      </c>
      <c r="F7" s="4">
        <f t="shared" si="0"/>
        <v>44197.208333333321</v>
      </c>
      <c r="H7" s="29" t="s">
        <v>29</v>
      </c>
      <c r="I7" s="29"/>
      <c r="J7" s="29"/>
    </row>
    <row r="8" spans="1:10" x14ac:dyDescent="0.25">
      <c r="A8" t="s">
        <v>19</v>
      </c>
      <c r="B8" s="14">
        <v>2</v>
      </c>
      <c r="C8">
        <f>B8*60</f>
        <v>120</v>
      </c>
      <c r="F8" s="4">
        <f t="shared" si="0"/>
        <v>44197.249999999985</v>
      </c>
      <c r="H8" s="29"/>
      <c r="I8" s="29"/>
      <c r="J8" s="29"/>
    </row>
    <row r="9" spans="1:10" x14ac:dyDescent="0.25">
      <c r="F9" s="4">
        <f t="shared" si="0"/>
        <v>44197.29166666665</v>
      </c>
    </row>
    <row r="10" spans="1:10" x14ac:dyDescent="0.25">
      <c r="F10" s="4">
        <f t="shared" si="0"/>
        <v>44197.333333333314</v>
      </c>
    </row>
    <row r="11" spans="1:10" x14ac:dyDescent="0.25">
      <c r="F11" s="4">
        <f t="shared" si="0"/>
        <v>44197.374999999978</v>
      </c>
      <c r="H11" s="19" t="s">
        <v>27</v>
      </c>
      <c r="I11" s="19" t="s">
        <v>0</v>
      </c>
      <c r="J11" s="19" t="s">
        <v>56</v>
      </c>
    </row>
    <row r="12" spans="1:10" x14ac:dyDescent="0.25">
      <c r="F12" s="4">
        <f t="shared" si="0"/>
        <v>44197.416666666642</v>
      </c>
      <c r="H12" s="1" t="s">
        <v>46</v>
      </c>
      <c r="I12" s="17">
        <f>VLOOKUP(J12,E:F,2,0)</f>
        <v>44197.166666666657</v>
      </c>
      <c r="J12" s="1" t="s">
        <v>64</v>
      </c>
    </row>
    <row r="13" spans="1:10" x14ac:dyDescent="0.25">
      <c r="F13" s="4">
        <f t="shared" si="0"/>
        <v>44197.458333333307</v>
      </c>
      <c r="H13" s="1" t="s">
        <v>47</v>
      </c>
      <c r="I13" s="17">
        <f>+I12+B8/24</f>
        <v>44197.249999999993</v>
      </c>
      <c r="J13" s="1" t="s">
        <v>54</v>
      </c>
    </row>
    <row r="14" spans="1:10" x14ac:dyDescent="0.25">
      <c r="F14" s="4">
        <f t="shared" si="0"/>
        <v>44197.499999999971</v>
      </c>
    </row>
    <row r="15" spans="1:10" x14ac:dyDescent="0.25">
      <c r="F15" s="4">
        <f t="shared" si="0"/>
        <v>44197.541666666635</v>
      </c>
      <c r="H15" s="1" t="s">
        <v>30</v>
      </c>
    </row>
    <row r="16" spans="1:10" x14ac:dyDescent="0.25">
      <c r="F16" s="4">
        <f t="shared" si="0"/>
        <v>44197.583333333299</v>
      </c>
    </row>
    <row r="17" spans="5:10" x14ac:dyDescent="0.25">
      <c r="F17" s="4">
        <f t="shared" si="0"/>
        <v>44197.624999999964</v>
      </c>
    </row>
    <row r="18" spans="5:10" x14ac:dyDescent="0.25">
      <c r="F18" s="4">
        <f t="shared" si="0"/>
        <v>44197.666666666628</v>
      </c>
    </row>
    <row r="19" spans="5:10" x14ac:dyDescent="0.25">
      <c r="F19" s="4">
        <f t="shared" si="0"/>
        <v>44197.708333333292</v>
      </c>
      <c r="H19" s="19" t="s">
        <v>28</v>
      </c>
      <c r="I19" s="19" t="s">
        <v>0</v>
      </c>
      <c r="J19" s="19" t="s">
        <v>56</v>
      </c>
    </row>
    <row r="20" spans="5:10" x14ac:dyDescent="0.25">
      <c r="F20" s="4">
        <f t="shared" si="0"/>
        <v>44197.749999999956</v>
      </c>
      <c r="H20" s="1" t="s">
        <v>48</v>
      </c>
      <c r="I20" s="17">
        <f>VLOOKUP(J12,E:F,2,0)-B4/24</f>
        <v>44197.104166666657</v>
      </c>
      <c r="J20" s="1" t="s">
        <v>53</v>
      </c>
    </row>
    <row r="21" spans="5:10" x14ac:dyDescent="0.25">
      <c r="E21" t="s">
        <v>26</v>
      </c>
      <c r="F21" s="4">
        <f t="shared" si="0"/>
        <v>44197.791666666621</v>
      </c>
      <c r="H21" s="1" t="s">
        <v>49</v>
      </c>
      <c r="I21" s="17">
        <f>VLOOKUP(J12,E:F,2,0)+B8/24</f>
        <v>44197.249999999993</v>
      </c>
      <c r="J21" s="1" t="s">
        <v>54</v>
      </c>
    </row>
    <row r="22" spans="5:10" x14ac:dyDescent="0.25">
      <c r="F22" s="4">
        <f t="shared" si="0"/>
        <v>44197.833333333285</v>
      </c>
      <c r="H22" s="1" t="s">
        <v>50</v>
      </c>
      <c r="I22" s="17">
        <f>VLOOKUP(J22,E:F,2,0)</f>
        <v>44197.791666666621</v>
      </c>
      <c r="J22" s="1" t="s">
        <v>52</v>
      </c>
    </row>
    <row r="23" spans="5:10" x14ac:dyDescent="0.25">
      <c r="F23" s="4">
        <f t="shared" si="0"/>
        <v>44197.874999999949</v>
      </c>
      <c r="H23" s="1" t="s">
        <v>51</v>
      </c>
      <c r="I23" s="17">
        <f>I22+(B7-B3)/24</f>
        <v>44197.916666666621</v>
      </c>
      <c r="J23" s="1" t="s">
        <v>55</v>
      </c>
    </row>
    <row r="24" spans="5:10" x14ac:dyDescent="0.25">
      <c r="F24" s="4">
        <f t="shared" si="0"/>
        <v>44197.916666666613</v>
      </c>
    </row>
    <row r="25" spans="5:10" x14ac:dyDescent="0.25">
      <c r="F25" s="4">
        <f t="shared" si="0"/>
        <v>44197.958333333278</v>
      </c>
      <c r="H25" s="1" t="s">
        <v>31</v>
      </c>
    </row>
    <row r="26" spans="5:10" x14ac:dyDescent="0.25">
      <c r="F26" s="4">
        <f t="shared" si="0"/>
        <v>44197.999999999942</v>
      </c>
    </row>
  </sheetData>
  <mergeCells count="1">
    <mergeCell ref="H7:J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</vt:lpstr>
      <vt:lpstr>Parameter Example</vt:lpstr>
    </vt:vector>
  </TitlesOfParts>
  <Company>Monitoring Analytics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Luna</dc:creator>
  <cp:lastModifiedBy>Joel</cp:lastModifiedBy>
  <dcterms:created xsi:type="dcterms:W3CDTF">2021-12-15T15:01:38Z</dcterms:created>
  <dcterms:modified xsi:type="dcterms:W3CDTF">2022-01-03T15:57:05Z</dcterms:modified>
</cp:coreProperties>
</file>