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mc:AlternateContent xmlns:mc="http://schemas.openxmlformats.org/markup-compatibility/2006">
    <mc:Choice Requires="x15">
      <x15ac:absPath xmlns:x15ac="http://schemas.microsoft.com/office/spreadsheetml/2010/11/ac" url="C:\Users\kimmed\AppData\Local\Temp\3kucpu24\"/>
    </mc:Choice>
  </mc:AlternateContent>
  <bookViews>
    <workbookView xWindow="0" yWindow="0" windowWidth="25200" windowHeight="11850" tabRatio="673" activeTab="0"/>
  </bookViews>
  <sheets>
    <sheet name="Notice" sheetId="14" r:id="rId2"/>
    <sheet name="Sloped Offer" sheetId="12" r:id="rId3"/>
    <sheet name="Stepped Offer" sheetId="13" r:id="rId4"/>
  </sheets>
  <definedNames/>
  <calcPr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2" l="1"/>
</calcChain>
</file>

<file path=xl/sharedStrings.xml><?xml version="1.0" encoding="utf-8"?>
<sst xmlns="http://schemas.openxmlformats.org/spreadsheetml/2006/main" count="173" uniqueCount="57">
  <si>
    <t>Net Gen (MW)</t>
  </si>
  <si>
    <t>Unit Name</t>
  </si>
  <si>
    <t>Operating Cost ($/MWh)</t>
  </si>
  <si>
    <t>Heat Input Curve</t>
  </si>
  <si>
    <t>Total Fuel Related Cost =</t>
  </si>
  <si>
    <t>Performance Factor (PF) =</t>
  </si>
  <si>
    <t>$/MWh</t>
  </si>
  <si>
    <t>$/Hour</t>
  </si>
  <si>
    <t>$/Start</t>
  </si>
  <si>
    <t>$/mmBTU</t>
  </si>
  <si>
    <t>$/ESH</t>
  </si>
  <si>
    <t>Maintenance Adder =</t>
  </si>
  <si>
    <t>Operating Costs =</t>
  </si>
  <si>
    <t>Opportunity Cost Adder =</t>
  </si>
  <si>
    <t>$/Hr</t>
  </si>
  <si>
    <t>MW</t>
  </si>
  <si>
    <t>Incremental Offer ($/MWh)</t>
  </si>
  <si>
    <t>(lbs/MMBtu)</t>
  </si>
  <si>
    <t>NOx Emissions Rate</t>
  </si>
  <si>
    <t>Emissions Adders</t>
  </si>
  <si>
    <t>Allowance Cost</t>
  </si>
  <si>
    <t>$/ton</t>
  </si>
  <si>
    <t>VOM Adders</t>
  </si>
  <si>
    <t>$/MWh (Base)</t>
  </si>
  <si>
    <t>$/MWh (Peak)</t>
  </si>
  <si>
    <t>Peak MW Step</t>
  </si>
  <si>
    <t>Fuel Cost =</t>
  </si>
  <si>
    <t>Total Emission Adder =</t>
  </si>
  <si>
    <t>No Load Cost =</t>
  </si>
  <si>
    <t>No Load Fuel =</t>
  </si>
  <si>
    <t>mmBTU</t>
  </si>
  <si>
    <t>Heat Input (mmBTU/Hr)</t>
  </si>
  <si>
    <t>Maintenance Adder Cost ($/MWh)</t>
  </si>
  <si>
    <t>Total Fuel Related Cost ($/mmBTU)</t>
  </si>
  <si>
    <r>
      <t>X</t>
    </r>
    <r>
      <rPr>
        <vertAlign val="superscript"/>
        <sz val="10"/>
        <color theme="1"/>
        <rFont val="Arial"/>
        <family val="2"/>
        <scheme val="minor"/>
      </rPr>
      <t>0</t>
    </r>
    <r>
      <rPr>
        <sz val="10"/>
        <color theme="1"/>
        <rFont val="Arial"/>
        <family val="2"/>
        <scheme val="minor"/>
      </rPr>
      <t xml:space="preserve"> =</t>
    </r>
  </si>
  <si>
    <r>
      <t>X</t>
    </r>
    <r>
      <rPr>
        <vertAlign val="superscript"/>
        <sz val="10"/>
        <color theme="1"/>
        <rFont val="Arial"/>
        <family val="2"/>
        <scheme val="minor"/>
      </rPr>
      <t>1</t>
    </r>
    <r>
      <rPr>
        <sz val="10"/>
        <color theme="1"/>
        <rFont val="Arial"/>
        <family val="2"/>
        <scheme val="minor"/>
      </rPr>
      <t xml:space="preserve"> =</t>
    </r>
  </si>
  <si>
    <r>
      <t>X</t>
    </r>
    <r>
      <rPr>
        <vertAlign val="superscript"/>
        <sz val="10"/>
        <color theme="1"/>
        <rFont val="Arial"/>
        <family val="2"/>
        <scheme val="minor"/>
      </rPr>
      <t>2</t>
    </r>
    <r>
      <rPr>
        <sz val="10"/>
        <color theme="1"/>
        <rFont val="Arial"/>
        <family val="2"/>
        <scheme val="minor"/>
      </rPr>
      <t xml:space="preserve"> =</t>
    </r>
  </si>
  <si>
    <r>
      <t>X</t>
    </r>
    <r>
      <rPr>
        <vertAlign val="superscript"/>
        <sz val="10"/>
        <color theme="1"/>
        <rFont val="Arial"/>
        <family val="2"/>
        <scheme val="minor"/>
      </rPr>
      <t>3</t>
    </r>
    <r>
      <rPr>
        <sz val="10"/>
        <color theme="1"/>
        <rFont val="Arial"/>
        <family val="2"/>
        <scheme val="minor"/>
      </rPr>
      <t xml:space="preserve"> =</t>
    </r>
  </si>
  <si>
    <t>Opportunity Cost Adder ($/MWh)</t>
  </si>
  <si>
    <t>Output Range 1 (Base MW)</t>
  </si>
  <si>
    <t>Output Range 2</t>
  </si>
  <si>
    <t>Output Range 3</t>
  </si>
  <si>
    <t>Output Range 4</t>
  </si>
  <si>
    <t>Output Range 5</t>
  </si>
  <si>
    <t>Output Range 6</t>
  </si>
  <si>
    <r>
      <t>SO</t>
    </r>
    <r>
      <rPr>
        <vertAlign val="subscript"/>
        <sz val="10"/>
        <rFont val="Arial"/>
        <family val="2"/>
        <scheme val="minor"/>
      </rPr>
      <t>2</t>
    </r>
    <r>
      <rPr>
        <sz val="10"/>
        <rFont val="Arial"/>
        <family val="2"/>
        <scheme val="minor"/>
      </rPr>
      <t xml:space="preserve"> Emissions Rate</t>
    </r>
  </si>
  <si>
    <r>
      <t>CO</t>
    </r>
    <r>
      <rPr>
        <vertAlign val="subscript"/>
        <sz val="10"/>
        <rFont val="Arial"/>
        <family val="2"/>
        <scheme val="minor"/>
      </rPr>
      <t>2</t>
    </r>
    <r>
      <rPr>
        <sz val="10"/>
        <rFont val="Arial"/>
        <family val="2"/>
        <scheme val="minor"/>
      </rPr>
      <t xml:space="preserve"> Emissions Rate</t>
    </r>
  </si>
  <si>
    <t>From MW</t>
  </si>
  <si>
    <t>To MW</t>
  </si>
  <si>
    <t>Cyclic Peaking Factor</t>
  </si>
  <si>
    <t>Segment Maintenance Adder ($/MWh)</t>
  </si>
  <si>
    <t>Segment Operating Cost ($/MWh)</t>
  </si>
  <si>
    <t>Peak Incremental VOM Rate</t>
  </si>
  <si>
    <t>Base VOM Rate</t>
  </si>
  <si>
    <t>Sloped Incremental Heat Rate (mmBTU/MWh)</t>
  </si>
  <si>
    <t>Stepped Incremental Heat Rate (mmBTU/MWh)</t>
  </si>
  <si>
    <r>
      <t xml:space="preserve">This PJM Cost Offer Template is a </t>
    </r>
    <r>
      <rPr>
        <u val="single"/>
        <sz val="48"/>
        <color theme="1"/>
        <rFont val="Arial"/>
        <family val="2"/>
        <scheme val="minor"/>
      </rPr>
      <t>draft only</t>
    </r>
    <r>
      <rPr>
        <sz val="48"/>
        <color theme="1"/>
        <rFont val="Arial"/>
        <family val="2"/>
        <scheme val="minor"/>
      </rPr>
      <t>. It is not finalized to be used for Offer Cost calculations.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</si>
</sst>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000000"/>
  </numFmts>
  <fonts count="12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  <scheme val="minor"/>
    </font>
    <font>
      <vertAlign val="superscript"/>
      <sz val="10"/>
      <color theme="1"/>
      <name val="Arial"/>
      <family val="2"/>
      <scheme val="minor"/>
    </font>
    <font>
      <sz val="9"/>
      <name val="Tahoma"/>
      <family val="2"/>
      <charset val="1"/>
    </font>
    <font>
      <b/>
      <sz val="9"/>
      <name val="Tahoma"/>
      <family val="2"/>
      <charset val="1"/>
    </font>
    <font>
      <sz val="10"/>
      <name val="Arial"/>
      <family val="2"/>
      <scheme val="minor"/>
    </font>
    <font>
      <vertAlign val="subscript"/>
      <sz val="10"/>
      <name val="Arial"/>
      <family val="2"/>
      <scheme val="minor"/>
    </font>
    <font>
      <sz val="48"/>
      <color theme="1"/>
      <name val="Arial"/>
      <family val="2"/>
      <scheme val="minor"/>
    </font>
    <font>
      <u val="single"/>
      <sz val="48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</border>
    <border>
      <left/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/>
      <top/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9">
    <xf numFmtId="0" fontId="0" fillId="0" borderId="0" xfId="0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4" fillId="3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2" fontId="4" fillId="4" borderId="0" xfId="0" applyNumberFormat="1" applyFont="1" applyFill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1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2" fontId="2" fillId="4" borderId="0" xfId="0" applyNumberFormat="1" applyFont="1" applyFill="1" applyBorder="1" applyAlignment="1">
      <alignment horizontal="center" vertical="center"/>
    </xf>
    <xf numFmtId="2" fontId="4" fillId="4" borderId="0" xfId="0" applyNumberFormat="1" applyFont="1" applyFill="1" applyBorder="1" applyAlignment="1">
      <alignment horizontal="center" vertical="center"/>
    </xf>
    <xf numFmtId="2" fontId="2" fillId="4" borderId="2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2" fontId="2" fillId="4" borderId="7" xfId="0" applyNumberFormat="1" applyFont="1" applyFill="1" applyBorder="1" applyAlignment="1">
      <alignment horizontal="center" vertical="center"/>
    </xf>
    <xf numFmtId="2" fontId="4" fillId="4" borderId="7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4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tyles" Target="styles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worksheet" Target="worksheets/sheet3.xml" /><Relationship Id="rId6" Type="http://schemas.openxmlformats.org/officeDocument/2006/relationships/sharedStrings" Target="sharedStrings.xml" /><Relationship Id="rId3" Type="http://schemas.openxmlformats.org/officeDocument/2006/relationships/worksheet" Target="worksheets/sheet2.xml" /><Relationship Id="rId7" Type="http://schemas.openxmlformats.org/officeDocument/2006/relationships/calcChain" Target="calcChain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0</xdr:col>
      <xdr:colOff>0</xdr:colOff>
      <xdr:row>31</xdr:row>
      <xdr:rowOff>190500</xdr:rowOff>
    </xdr:from>
    <xdr:ext cx="26441400" cy="2619375"/>
    <xdr:sp macro="" fLocksText="0">
      <xdr:nvSpPr>
        <xdr:cNvPr id="2" name="Rectangle 1"/>
        <xdr:cNvSpPr/>
      </xdr:nvSpPr>
      <xdr:spPr>
        <a:xfrm rot="1431869">
          <a:off x="0" y="5324475"/>
          <a:ext cx="26441400" cy="2619375"/>
        </a:xfrm>
        <a:prstGeom prst="rect"/>
        <a:noFill/>
      </xdr:spPr>
      <xdr:txBody>
        <a:bodyPr lIns="91440" tIns="45720" rIns="91440" bIns="45720" wrap="square">
          <a:spAutoFit/>
        </a:bodyPr>
        <a:lstStyle/>
        <a:p>
          <a:pPr algn="ctr"/>
          <a:r>
            <a:rPr lang="en-US" sz="16600" b="1" spc="50">
              <a:ln w="0"/>
              <a:solidFill>
                <a:schemeClr val="bg2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DRAFT   Draft   DRAFT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0</xdr:col>
      <xdr:colOff>0</xdr:colOff>
      <xdr:row>31</xdr:row>
      <xdr:rowOff>190500</xdr:rowOff>
    </xdr:from>
    <xdr:ext cx="26441400" cy="2619375"/>
    <xdr:sp macro="" fLocksText="0">
      <xdr:nvSpPr>
        <xdr:cNvPr id="2" name="Rectangle 1"/>
        <xdr:cNvSpPr/>
      </xdr:nvSpPr>
      <xdr:spPr>
        <a:xfrm rot="1431869">
          <a:off x="0" y="5324475"/>
          <a:ext cx="26441400" cy="2619375"/>
        </a:xfrm>
        <a:prstGeom prst="rect"/>
        <a:noFill/>
      </xdr:spPr>
      <xdr:txBody>
        <a:bodyPr lIns="91440" tIns="45720" rIns="91440" bIns="45720" wrap="square">
          <a:spAutoFit/>
        </a:bodyPr>
        <a:lstStyle/>
        <a:p>
          <a:pPr algn="ctr"/>
          <a:r>
            <a:rPr lang="en-US" sz="16600" b="1" spc="50">
              <a:ln w="0"/>
              <a:solidFill>
                <a:schemeClr val="bg2"/>
              </a:solidFill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a:rPr>
            <a:t>DRAFT   Draft   DRAFT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Public">
  <a:themeElements>
    <a:clrScheme name="PJM_Colorss">
      <a:dk1>
        <a:sysClr val="windowText" lastClr="000000"/>
      </a:dk1>
      <a:lt1>
        <a:srgbClr val="FFFFFF"/>
      </a:lt1>
      <a:dk2>
        <a:srgbClr val="000000"/>
      </a:dk2>
      <a:lt2>
        <a:srgbClr val="EEECE1"/>
      </a:lt2>
      <a:accent1>
        <a:srgbClr val="013366"/>
      </a:accent1>
      <a:accent2>
        <a:srgbClr val="99CC00"/>
      </a:accent2>
      <a:accent3>
        <a:srgbClr val="00B0F0"/>
      </a:accent3>
      <a:accent4>
        <a:srgbClr val="FF9900"/>
      </a:accent4>
      <a:accent5>
        <a:srgbClr val="808080"/>
      </a:accent5>
      <a:accent6>
        <a:srgbClr val="E70588"/>
      </a:accent6>
      <a:hlink>
        <a:srgbClr val="0000FF"/>
      </a:hlink>
      <a:folHlink>
        <a:srgbClr val="800080"/>
      </a:folHlink>
    </a:clrScheme>
    <a:fontScheme name="Office Them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>
    <a:extraClrScheme>
      <a:clrScheme name="Office Theme 1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BBE0E3"/>
        </a:accent1>
        <a:accent2>
          <a:srgbClr val="333399"/>
        </a:accent2>
        <a:accent3>
          <a:srgbClr val="FFFFFF"/>
        </a:accent3>
        <a:accent4>
          <a:srgbClr val="000000"/>
        </a:accent4>
        <a:accent5>
          <a:srgbClr val="DAEDEF"/>
        </a:accent5>
        <a:accent6>
          <a:srgbClr val="2D2D8A"/>
        </a:accent6>
        <a:hlink>
          <a:srgbClr val="009999"/>
        </a:hlink>
        <a:folHlink>
          <a:srgbClr val="99CC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2">
        <a:dk1>
          <a:srgbClr val="000000"/>
        </a:dk1>
        <a:lt1>
          <a:srgbClr val="FFFFFF"/>
        </a:lt1>
        <a:dk2>
          <a:srgbClr val="000000"/>
        </a:dk2>
        <a:lt2>
          <a:srgbClr val="969696"/>
        </a:lt2>
        <a:accent1>
          <a:srgbClr val="FBDF53"/>
        </a:accent1>
        <a:accent2>
          <a:srgbClr val="FF9966"/>
        </a:accent2>
        <a:accent3>
          <a:srgbClr val="FFFFFF"/>
        </a:accent3>
        <a:accent4>
          <a:srgbClr val="000000"/>
        </a:accent4>
        <a:accent5>
          <a:srgbClr val="FDECB3"/>
        </a:accent5>
        <a:accent6>
          <a:srgbClr val="E78A5C"/>
        </a:accent6>
        <a:hlink>
          <a:srgbClr val="CC3300"/>
        </a:hlink>
        <a:folHlink>
          <a:srgbClr val="9966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3">
        <a:dk1>
          <a:srgbClr val="000000"/>
        </a:dk1>
        <a:lt1>
          <a:srgbClr val="FFFFFF"/>
        </a:lt1>
        <a:dk2>
          <a:srgbClr val="000000"/>
        </a:dk2>
        <a:lt2>
          <a:srgbClr val="808080"/>
        </a:lt2>
        <a:accent1>
          <a:srgbClr val="99CCFF"/>
        </a:accent1>
        <a:accent2>
          <a:srgbClr val="CCCCFF"/>
        </a:accent2>
        <a:accent3>
          <a:srgbClr val="FFFFFF"/>
        </a:accent3>
        <a:accent4>
          <a:srgbClr val="000000"/>
        </a:accent4>
        <a:accent5>
          <a:srgbClr val="CAE2FF"/>
        </a:accent5>
        <a:accent6>
          <a:srgbClr val="B9B9E7"/>
        </a:accent6>
        <a:hlink>
          <a:srgbClr val="3333CC"/>
        </a:hlink>
        <a:folHlink>
          <a:srgbClr val="AF67FF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4">
        <a:dk1>
          <a:srgbClr val="000000"/>
        </a:dk1>
        <a:lt1>
          <a:srgbClr val="DEF6F1"/>
        </a:lt1>
        <a:dk2>
          <a:srgbClr val="000000"/>
        </a:dk2>
        <a:lt2>
          <a:srgbClr val="969696"/>
        </a:lt2>
        <a:accent1>
          <a:srgbClr val="FFFFFF"/>
        </a:accent1>
        <a:accent2>
          <a:srgbClr val="8DC6FF"/>
        </a:accent2>
        <a:accent3>
          <a:srgbClr val="ECFAF7"/>
        </a:accent3>
        <a:accent4>
          <a:srgbClr val="000000"/>
        </a:accent4>
        <a:accent5>
          <a:srgbClr val="FFFFFF"/>
        </a:accent5>
        <a:accent6>
          <a:srgbClr val="7FB3E7"/>
        </a:accent6>
        <a:hlink>
          <a:srgbClr val="0066CC"/>
        </a:hlink>
        <a:folHlink>
          <a:srgbClr val="00A8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5">
        <a:dk1>
          <a:srgbClr val="000000"/>
        </a:dk1>
        <a:lt1>
          <a:srgbClr val="FFFFD9"/>
        </a:lt1>
        <a:dk2>
          <a:srgbClr val="000000"/>
        </a:dk2>
        <a:lt2>
          <a:srgbClr val="777777"/>
        </a:lt2>
        <a:accent1>
          <a:srgbClr val="FFFFF7"/>
        </a:accent1>
        <a:accent2>
          <a:srgbClr val="33CCCC"/>
        </a:accent2>
        <a:accent3>
          <a:srgbClr val="FFFFE9"/>
        </a:accent3>
        <a:accent4>
          <a:srgbClr val="000000"/>
        </a:accent4>
        <a:accent5>
          <a:srgbClr val="FFFFFA"/>
        </a:accent5>
        <a:accent6>
          <a:srgbClr val="2DB9B9"/>
        </a:accent6>
        <a:hlink>
          <a:srgbClr val="FF5050"/>
        </a:hlink>
        <a:folHlink>
          <a:srgbClr val="FF9900"/>
        </a:folHlink>
      </a:clrScheme>
      <a:clrMap bg1="lt1" tx1="dk1" bg2="lt2" tx2="dk2" accent1="accent1" accent2="accent2" accent3="accent3" accent4="accent4" accent5="accent5" accent6="accent6" hlink="hlink" folHlink="folHlink"/>
    </a:extraClrScheme>
    <a:extraClrScheme>
      <a:clrScheme name="Office Theme 6">
        <a:dk1>
          <a:srgbClr val="005A58"/>
        </a:dk1>
        <a:lt1>
          <a:srgbClr val="FFFFFF"/>
        </a:lt1>
        <a:dk2>
          <a:srgbClr val="008080"/>
        </a:dk2>
        <a:lt2>
          <a:srgbClr val="FFFF99"/>
        </a:lt2>
        <a:accent1>
          <a:srgbClr val="006462"/>
        </a:accent1>
        <a:accent2>
          <a:srgbClr val="6D6FC7"/>
        </a:accent2>
        <a:accent3>
          <a:srgbClr val="AAC0C0"/>
        </a:accent3>
        <a:accent4>
          <a:srgbClr val="DADADA"/>
        </a:accent4>
        <a:accent5>
          <a:srgbClr val="AAB8B7"/>
        </a:accent5>
        <a:accent6>
          <a:srgbClr val="6264B4"/>
        </a:accent6>
        <a:hlink>
          <a:srgbClr val="00FFFF"/>
        </a:hlink>
        <a:folHlink>
          <a:srgbClr val="00FF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7">
        <a:dk1>
          <a:srgbClr val="5C1F00"/>
        </a:dk1>
        <a:lt1>
          <a:srgbClr val="FFFFFF"/>
        </a:lt1>
        <a:dk2>
          <a:srgbClr val="800000"/>
        </a:dk2>
        <a:lt2>
          <a:srgbClr val="DFD293"/>
        </a:lt2>
        <a:accent1>
          <a:srgbClr val="CC3300"/>
        </a:accent1>
        <a:accent2>
          <a:srgbClr val="BE7960"/>
        </a:accent2>
        <a:accent3>
          <a:srgbClr val="C0AAAA"/>
        </a:accent3>
        <a:accent4>
          <a:srgbClr val="DADADA"/>
        </a:accent4>
        <a:accent5>
          <a:srgbClr val="E2ADAA"/>
        </a:accent5>
        <a:accent6>
          <a:srgbClr val="AC6D56"/>
        </a:accent6>
        <a:hlink>
          <a:srgbClr val="FFFF99"/>
        </a:hlink>
        <a:folHlink>
          <a:srgbClr val="D3A21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8">
        <a:dk1>
          <a:srgbClr val="003366"/>
        </a:dk1>
        <a:lt1>
          <a:srgbClr val="FFFFFF"/>
        </a:lt1>
        <a:dk2>
          <a:srgbClr val="000099"/>
        </a:dk2>
        <a:lt2>
          <a:srgbClr val="CCFFFF"/>
        </a:lt2>
        <a:accent1>
          <a:srgbClr val="3366CC"/>
        </a:accent1>
        <a:accent2>
          <a:srgbClr val="00B000"/>
        </a:accent2>
        <a:accent3>
          <a:srgbClr val="AAAACA"/>
        </a:accent3>
        <a:accent4>
          <a:srgbClr val="DADADA"/>
        </a:accent4>
        <a:accent5>
          <a:srgbClr val="ADB8E2"/>
        </a:accent5>
        <a:accent6>
          <a:srgbClr val="009F00"/>
        </a:accent6>
        <a:hlink>
          <a:srgbClr val="66CCFF"/>
        </a:hlink>
        <a:folHlink>
          <a:srgbClr val="FFE701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9">
        <a:dk1>
          <a:srgbClr val="336699"/>
        </a:dk1>
        <a:lt1>
          <a:srgbClr val="FFFFFF"/>
        </a:lt1>
        <a:dk2>
          <a:srgbClr val="000000"/>
        </a:dk2>
        <a:lt2>
          <a:srgbClr val="E3EBF1"/>
        </a:lt2>
        <a:accent1>
          <a:srgbClr val="003399"/>
        </a:accent1>
        <a:accent2>
          <a:srgbClr val="468A4B"/>
        </a:accent2>
        <a:accent3>
          <a:srgbClr val="AAAAAA"/>
        </a:accent3>
        <a:accent4>
          <a:srgbClr val="DADADA"/>
        </a:accent4>
        <a:accent5>
          <a:srgbClr val="AAADCA"/>
        </a:accent5>
        <a:accent6>
          <a:srgbClr val="3F7D43"/>
        </a:accent6>
        <a:hlink>
          <a:srgbClr val="66CCFF"/>
        </a:hlink>
        <a:folHlink>
          <a:srgbClr val="F0E500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0">
        <a:dk1>
          <a:srgbClr val="777777"/>
        </a:dk1>
        <a:lt1>
          <a:srgbClr val="FFFFFF"/>
        </a:lt1>
        <a:dk2>
          <a:srgbClr val="686B5D"/>
        </a:dk2>
        <a:lt2>
          <a:srgbClr val="D1D1CB"/>
        </a:lt2>
        <a:accent1>
          <a:srgbClr val="909082"/>
        </a:accent1>
        <a:accent2>
          <a:srgbClr val="809EA8"/>
        </a:accent2>
        <a:accent3>
          <a:srgbClr val="B9BAB6"/>
        </a:accent3>
        <a:accent4>
          <a:srgbClr val="DADADA"/>
        </a:accent4>
        <a:accent5>
          <a:srgbClr val="C6C6C1"/>
        </a:accent5>
        <a:accent6>
          <a:srgbClr val="738F98"/>
        </a:accent6>
        <a:hlink>
          <a:srgbClr val="FFCC66"/>
        </a:hlink>
        <a:folHlink>
          <a:srgbClr val="E9DCB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1">
        <a:dk1>
          <a:srgbClr val="3E3E5C"/>
        </a:dk1>
        <a:lt1>
          <a:srgbClr val="FFFFFF"/>
        </a:lt1>
        <a:dk2>
          <a:srgbClr val="666699"/>
        </a:dk2>
        <a:lt2>
          <a:srgbClr val="FFFFFF"/>
        </a:lt2>
        <a:accent1>
          <a:srgbClr val="60597B"/>
        </a:accent1>
        <a:accent2>
          <a:srgbClr val="6666FF"/>
        </a:accent2>
        <a:accent3>
          <a:srgbClr val="B8B8CA"/>
        </a:accent3>
        <a:accent4>
          <a:srgbClr val="DADADA"/>
        </a:accent4>
        <a:accent5>
          <a:srgbClr val="B6B5BF"/>
        </a:accent5>
        <a:accent6>
          <a:srgbClr val="5C5CE7"/>
        </a:accent6>
        <a:hlink>
          <a:srgbClr val="99CCFF"/>
        </a:hlink>
        <a:folHlink>
          <a:srgbClr val="FFFF99"/>
        </a:folHlink>
      </a:clrScheme>
      <a:clrMap bg1="dk2" tx1="lt1" bg2="dk1" tx2="lt2" accent1="accent1" accent2="accent2" accent3="accent3" accent4="accent4" accent5="accent5" accent6="accent6" hlink="hlink" folHlink="folHlink"/>
    </a:extraClrScheme>
    <a:extraClrScheme>
      <a:clrScheme name="Office Theme 12">
        <a:dk1>
          <a:srgbClr val="2D2015"/>
        </a:dk1>
        <a:lt1>
          <a:srgbClr val="FFFFFF"/>
        </a:lt1>
        <a:dk2>
          <a:srgbClr val="523E26"/>
        </a:dk2>
        <a:lt2>
          <a:srgbClr val="DFC08D"/>
        </a:lt2>
        <a:accent1>
          <a:srgbClr val="8C7B70"/>
        </a:accent1>
        <a:accent2>
          <a:srgbClr val="8F5F2F"/>
        </a:accent2>
        <a:accent3>
          <a:srgbClr val="B3AFAC"/>
        </a:accent3>
        <a:accent4>
          <a:srgbClr val="DADADA"/>
        </a:accent4>
        <a:accent5>
          <a:srgbClr val="C5BFBB"/>
        </a:accent5>
        <a:accent6>
          <a:srgbClr val="81552A"/>
        </a:accent6>
        <a:hlink>
          <a:srgbClr val="CCB400"/>
        </a:hlink>
        <a:folHlink>
          <a:srgbClr val="8C9EA0"/>
        </a:folHlink>
      </a:clrScheme>
      <a:clrMap bg1="dk2" tx1="lt1" bg2="dk1" tx2="lt2" accent1="accent1" accent2="accent2" accent3="accent3" accent4="accent4" accent5="accent5" accent6="accent6" hlink="hlink" folHlink="folHlink"/>
    </a:extraClrScheme>
  </a:extraClrSchemeLst>
  <a:extLst>
    <a:ext uri="{05A4C25C-085E-4340-85A3-A5531E510DB2}">
      <thm15:themeFamily xmlns:thm15="http://schemas.microsoft.com/office/thememl/2012/main" name="PJM_Widescreen" id="{CCCB7C1C-4E2C-41D0-A975-528CC51F3BC0}" vid="{2B650294-31F8-4B7D-80EE-9DE0F8430B2C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U38"/>
  <sheetViews>
    <sheetView tabSelected="1" workbookViewId="0" topLeftCell="A1">
      <selection pane="topLeft" activeCell="A1" sqref="A1:U38"/>
    </sheetView>
  </sheetViews>
  <sheetFormatPr defaultRowHeight="14.25"/>
  <cols>
    <col min="1" max="21" width="9" customWidth="1"/>
  </cols>
  <sheetData>
    <row r="1" spans="1:21" ht="14.25">
      <c r="A1" s="59" t="s">
        <v>56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</row>
    <row r="2" spans="1:21" ht="14.25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1" ht="14.25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ht="14.25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</row>
    <row r="5" spans="1:21" ht="14.25">
      <c r="A5" s="59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</row>
    <row r="6" spans="1:21" ht="14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</row>
    <row r="7" spans="1:21" ht="14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</row>
    <row r="8" spans="1:21" ht="14.25">
      <c r="A8" s="59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</row>
    <row r="9" spans="1:21" ht="14.25">
      <c r="A9" s="59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</row>
    <row r="10" spans="1:21" ht="14.25">
      <c r="A10" s="59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</row>
    <row r="11" spans="1:21" ht="14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</row>
    <row r="12" spans="1:21" ht="14.25">
      <c r="A12" s="59"/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</row>
    <row r="13" spans="1:21" ht="14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</row>
    <row r="14" spans="1:21" ht="14.25">
      <c r="A14" s="59"/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</row>
    <row r="15" spans="1:21" ht="14.25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</row>
    <row r="16" spans="1:21" ht="14.25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</row>
    <row r="17" spans="1:21" ht="14.25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</row>
    <row r="18" spans="1:21" ht="14.2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</row>
    <row r="19" spans="1:21" ht="14.25">
      <c r="A19" s="59"/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</row>
    <row r="20" spans="1:21" ht="14.25">
      <c r="A20" s="59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</row>
    <row r="21" spans="1:21" ht="14.25">
      <c r="A21" s="59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</row>
    <row r="22" spans="1:21" ht="14.25">
      <c r="A22" s="59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</row>
    <row r="23" spans="1:21" ht="14.25">
      <c r="A23" s="59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</row>
    <row r="24" spans="1:21" ht="14.25">
      <c r="A24" s="59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</row>
    <row r="25" spans="1:21" ht="14.25">
      <c r="A25" s="59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</row>
    <row r="26" spans="1:21" ht="14.25">
      <c r="A26" s="59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</row>
    <row r="27" spans="1:21" ht="14.25">
      <c r="A27" s="59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</row>
    <row r="28" spans="1:21" ht="14.25">
      <c r="A28" s="59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</row>
    <row r="29" spans="1:21" ht="14.25">
      <c r="A29" s="59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</row>
    <row r="30" spans="1:21" ht="14.25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</row>
    <row r="31" spans="1:21" ht="14.25">
      <c r="A31" s="59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</row>
    <row r="32" spans="1:21" ht="14.25">
      <c r="A32" s="59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</row>
    <row r="33" spans="1:21" ht="14.25">
      <c r="A33" s="59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</row>
    <row r="34" spans="1:21" ht="14.25">
      <c r="A34" s="59"/>
      <c r="B34" s="59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</row>
    <row r="35" spans="1:21" ht="14.25">
      <c r="A35" s="59"/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</row>
    <row r="36" spans="1:21" ht="14.25">
      <c r="A36" s="59"/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</row>
    <row r="37" spans="1:21" ht="14.25">
      <c r="A37" s="59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</row>
    <row r="38" spans="1:21" ht="14.25">
      <c r="A38" s="59"/>
      <c r="B38" s="59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</row>
  </sheetData>
  <mergeCells count="1">
    <mergeCell ref="A1:U38"/>
  </mergeCells>
  <pageMargins left="0.7" right="0.7" top="0.75" bottom="0.75" header="0.3" footer="0.3"/>
  <pageSetup horizontalDpi="90" verticalDpi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M67"/>
  <sheetViews>
    <sheetView zoomScale="90" zoomScaleNormal="90" workbookViewId="0" topLeftCell="A1"/>
  </sheetViews>
  <sheetFormatPr defaultColWidth="25.625" defaultRowHeight="12.75"/>
  <cols>
    <col min="1" max="13" width="25.625" style="3"/>
    <col min="14" max="16384" width="25.625" style="3"/>
  </cols>
  <sheetData>
    <row r="1" spans="1:13" ht="12.75">
      <c r="A1" s="11" t="s">
        <v>1</v>
      </c>
      <c r="B1" s="1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2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75">
      <c r="A3" s="68" t="s">
        <v>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70"/>
      <c r="M3" s="2"/>
    </row>
    <row r="4" spans="1:13" ht="12.75">
      <c r="A4" s="9"/>
      <c r="B4" s="13"/>
      <c r="C4" s="13"/>
      <c r="D4" s="13"/>
      <c r="E4" s="13"/>
      <c r="F4" s="13"/>
      <c r="G4" s="13"/>
      <c r="H4" s="13"/>
      <c r="I4" s="13"/>
      <c r="J4" s="13"/>
      <c r="K4" s="13"/>
      <c r="L4" s="20"/>
      <c r="M4" s="2"/>
    </row>
    <row r="5" spans="1:13" ht="12.75">
      <c r="A5" s="27" t="s">
        <v>39</v>
      </c>
      <c r="B5" s="23">
        <v>0</v>
      </c>
      <c r="C5" s="31" t="s">
        <v>40</v>
      </c>
      <c r="D5" s="28"/>
      <c r="E5" s="31" t="s">
        <v>41</v>
      </c>
      <c r="F5" s="28"/>
      <c r="G5" s="31" t="s">
        <v>42</v>
      </c>
      <c r="H5" s="28"/>
      <c r="I5" s="31" t="s">
        <v>43</v>
      </c>
      <c r="J5" s="28"/>
      <c r="K5" s="31" t="s">
        <v>44</v>
      </c>
      <c r="L5" s="28"/>
      <c r="M5" s="2"/>
    </row>
    <row r="6" spans="1:13" ht="12.75">
      <c r="A6" s="4"/>
      <c r="B6" s="6"/>
      <c r="C6" s="4"/>
      <c r="D6" s="6"/>
      <c r="E6" s="4"/>
      <c r="F6" s="6"/>
      <c r="G6" s="4"/>
      <c r="H6" s="6"/>
      <c r="I6" s="4"/>
      <c r="J6" s="6"/>
      <c r="K6" s="4"/>
      <c r="L6" s="6"/>
      <c r="M6" s="2"/>
    </row>
    <row r="7" spans="1:13" ht="14.25">
      <c r="A7" s="4" t="s">
        <v>34</v>
      </c>
      <c r="B7" s="8"/>
      <c r="C7" s="4" t="s">
        <v>34</v>
      </c>
      <c r="D7" s="8"/>
      <c r="E7" s="4" t="s">
        <v>34</v>
      </c>
      <c r="F7" s="8"/>
      <c r="G7" s="4" t="s">
        <v>34</v>
      </c>
      <c r="H7" s="8"/>
      <c r="I7" s="4" t="s">
        <v>34</v>
      </c>
      <c r="J7" s="8"/>
      <c r="K7" s="4" t="s">
        <v>34</v>
      </c>
      <c r="L7" s="8"/>
      <c r="M7" s="2"/>
    </row>
    <row r="8" spans="1:13" ht="14.25">
      <c r="A8" s="4" t="s">
        <v>35</v>
      </c>
      <c r="B8" s="8"/>
      <c r="C8" s="4" t="s">
        <v>35</v>
      </c>
      <c r="D8" s="8"/>
      <c r="E8" s="4" t="s">
        <v>35</v>
      </c>
      <c r="F8" s="8"/>
      <c r="G8" s="4" t="s">
        <v>35</v>
      </c>
      <c r="H8" s="8"/>
      <c r="I8" s="4" t="s">
        <v>35</v>
      </c>
      <c r="J8" s="8"/>
      <c r="K8" s="4" t="s">
        <v>35</v>
      </c>
      <c r="L8" s="8"/>
      <c r="M8" s="2"/>
    </row>
    <row r="9" spans="1:13" ht="14.25">
      <c r="A9" s="4" t="s">
        <v>36</v>
      </c>
      <c r="B9" s="8"/>
      <c r="C9" s="4" t="s">
        <v>36</v>
      </c>
      <c r="D9" s="8"/>
      <c r="E9" s="4" t="s">
        <v>36</v>
      </c>
      <c r="F9" s="8"/>
      <c r="G9" s="4" t="s">
        <v>36</v>
      </c>
      <c r="H9" s="8"/>
      <c r="I9" s="4" t="s">
        <v>36</v>
      </c>
      <c r="J9" s="8"/>
      <c r="K9" s="4" t="s">
        <v>36</v>
      </c>
      <c r="L9" s="8"/>
      <c r="M9" s="2"/>
    </row>
    <row r="10" spans="1:13" ht="14.25">
      <c r="A10" s="9" t="s">
        <v>37</v>
      </c>
      <c r="B10" s="10"/>
      <c r="C10" s="9" t="s">
        <v>37</v>
      </c>
      <c r="D10" s="10"/>
      <c r="E10" s="9" t="s">
        <v>37</v>
      </c>
      <c r="F10" s="10"/>
      <c r="G10" s="9" t="s">
        <v>37</v>
      </c>
      <c r="H10" s="10"/>
      <c r="I10" s="9" t="s">
        <v>37</v>
      </c>
      <c r="J10" s="10"/>
      <c r="K10" s="9" t="s">
        <v>37</v>
      </c>
      <c r="L10" s="10"/>
      <c r="M10" s="2"/>
    </row>
    <row r="11" spans="1:13" ht="12.75">
      <c r="A11" s="4"/>
      <c r="B11" s="5"/>
      <c r="C11" s="5"/>
      <c r="D11" s="5"/>
      <c r="E11" s="5"/>
      <c r="F11" s="2"/>
      <c r="G11" s="2"/>
      <c r="H11" s="2"/>
      <c r="I11" s="2"/>
      <c r="J11" s="2"/>
      <c r="K11" s="2"/>
      <c r="L11" s="2"/>
      <c r="M11" s="2"/>
    </row>
    <row r="12" spans="1:13" ht="12.75">
      <c r="A12" s="29" t="s">
        <v>5</v>
      </c>
      <c r="B12" s="12"/>
      <c r="C12" s="5"/>
      <c r="D12" s="5"/>
      <c r="E12" s="5"/>
      <c r="F12" s="2"/>
      <c r="G12" s="2"/>
      <c r="H12" s="2"/>
      <c r="I12" s="2"/>
      <c r="J12" s="2"/>
      <c r="K12" s="2"/>
      <c r="L12" s="2"/>
      <c r="M12" s="2"/>
    </row>
    <row r="13" spans="1:13" ht="12.75">
      <c r="A13" s="2"/>
      <c r="B13" s="14"/>
      <c r="C13" s="5"/>
      <c r="D13" s="5"/>
      <c r="E13" s="5"/>
      <c r="F13" s="2"/>
      <c r="G13" s="2"/>
      <c r="H13" s="2"/>
      <c r="I13" s="2"/>
      <c r="J13" s="2"/>
      <c r="K13" s="2"/>
      <c r="L13" s="2"/>
      <c r="M13" s="2"/>
    </row>
    <row r="14" spans="1:13" ht="12.75">
      <c r="A14" s="29" t="s">
        <v>26</v>
      </c>
      <c r="B14" s="15"/>
      <c r="C14" s="30" t="s">
        <v>9</v>
      </c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2.75">
      <c r="A15" s="2"/>
      <c r="B15" s="2"/>
      <c r="C15" s="2"/>
      <c r="D15" s="2"/>
      <c r="E15" s="2"/>
      <c r="F15" s="2"/>
      <c r="G15" s="2"/>
      <c r="H15" s="2"/>
      <c r="J15" s="2"/>
      <c r="K15" s="2"/>
      <c r="L15" s="2"/>
      <c r="M15" s="2"/>
    </row>
    <row r="16" spans="1:13" ht="12.75">
      <c r="A16" s="68" t="s">
        <v>22</v>
      </c>
      <c r="B16" s="69"/>
      <c r="C16" s="69"/>
      <c r="D16" s="69"/>
      <c r="E16" s="69"/>
      <c r="F16" s="69"/>
      <c r="G16" s="69"/>
      <c r="H16" s="69"/>
      <c r="I16" s="70"/>
      <c r="J16" s="41"/>
      <c r="K16" s="41"/>
      <c r="L16" s="2"/>
      <c r="M16" s="2"/>
    </row>
    <row r="17" spans="1:13" ht="12.75">
      <c r="A17" s="4"/>
      <c r="B17" s="5"/>
      <c r="C17" s="5"/>
      <c r="D17" s="5"/>
      <c r="E17" s="5"/>
      <c r="F17" s="5"/>
      <c r="G17" s="5"/>
      <c r="H17" s="5"/>
      <c r="I17" s="6"/>
      <c r="J17" s="5"/>
      <c r="K17" s="5"/>
      <c r="L17" s="2"/>
      <c r="M17" s="2"/>
    </row>
    <row r="18" spans="1:13" ht="12.75">
      <c r="A18" s="71" t="s">
        <v>53</v>
      </c>
      <c r="B18" s="72"/>
      <c r="C18" s="73"/>
      <c r="D18" s="5"/>
      <c r="E18" s="71" t="s">
        <v>52</v>
      </c>
      <c r="F18" s="72"/>
      <c r="G18" s="72"/>
      <c r="H18" s="72"/>
      <c r="I18" s="73"/>
      <c r="J18" s="5"/>
      <c r="K18" s="41"/>
      <c r="L18" s="2"/>
      <c r="M18" s="2"/>
    </row>
    <row r="19" spans="1:13" ht="12.75">
      <c r="A19" s="78" t="s">
        <v>11</v>
      </c>
      <c r="B19" s="17"/>
      <c r="C19" s="6" t="s">
        <v>6</v>
      </c>
      <c r="D19" s="5"/>
      <c r="E19" s="56" t="s">
        <v>47</v>
      </c>
      <c r="F19" s="57" t="s">
        <v>48</v>
      </c>
      <c r="G19" s="57" t="s">
        <v>49</v>
      </c>
      <c r="H19" s="47" t="s">
        <v>50</v>
      </c>
      <c r="I19" s="42" t="s">
        <v>51</v>
      </c>
      <c r="J19" s="5"/>
      <c r="K19" s="5"/>
      <c r="L19" s="2"/>
      <c r="M19" s="2"/>
    </row>
    <row r="20" spans="1:13" ht="12.75">
      <c r="A20" s="78"/>
      <c r="B20" s="17"/>
      <c r="C20" s="6" t="s">
        <v>7</v>
      </c>
      <c r="D20" s="5"/>
      <c r="E20" s="43"/>
      <c r="F20" s="28"/>
      <c r="G20" s="21"/>
      <c r="H20" s="45" t="e">
        <f>$B$23*G20/(F20-E20)</f>
        <v>#DIV/0!</v>
      </c>
      <c r="I20" s="7"/>
      <c r="J20" s="5"/>
      <c r="K20" s="41"/>
      <c r="L20" s="2"/>
      <c r="M20" s="2"/>
    </row>
    <row r="21" spans="1:13" ht="12.75">
      <c r="A21" s="78"/>
      <c r="B21" s="17"/>
      <c r="C21" s="6" t="s">
        <v>8</v>
      </c>
      <c r="D21" s="5"/>
      <c r="E21" s="44"/>
      <c r="F21" s="7"/>
      <c r="G21" s="17"/>
      <c r="H21" s="45" t="e">
        <f>$B$23*G21/(F21-E21)</f>
        <v>#DIV/0!</v>
      </c>
      <c r="I21" s="7"/>
      <c r="J21" s="5"/>
      <c r="K21" s="41"/>
      <c r="L21" s="2"/>
      <c r="M21" s="2"/>
    </row>
    <row r="22" spans="1:13" ht="12.75">
      <c r="A22" s="78"/>
      <c r="B22" s="17"/>
      <c r="C22" s="6" t="s">
        <v>9</v>
      </c>
      <c r="D22" s="5"/>
      <c r="E22" s="44"/>
      <c r="F22" s="7"/>
      <c r="G22" s="17"/>
      <c r="H22" s="45" t="e">
        <f>$B$23*G22/(F22-E22)</f>
        <v>#DIV/0!</v>
      </c>
      <c r="I22" s="7"/>
      <c r="J22" s="5"/>
      <c r="K22" s="41"/>
      <c r="L22" s="2"/>
      <c r="M22" s="2"/>
    </row>
    <row r="23" spans="1:13" ht="12.75">
      <c r="A23" s="78"/>
      <c r="B23" s="17"/>
      <c r="C23" s="6" t="s">
        <v>10</v>
      </c>
      <c r="D23" s="5"/>
      <c r="E23" s="44"/>
      <c r="F23" s="7"/>
      <c r="G23" s="17"/>
      <c r="H23" s="45" t="e">
        <f>$B$23*G23/(F23-E23)</f>
        <v>#DIV/0!</v>
      </c>
      <c r="I23" s="7"/>
      <c r="J23" s="5"/>
      <c r="K23" s="41"/>
      <c r="L23" s="2"/>
      <c r="M23" s="2"/>
    </row>
    <row r="24" spans="1:13" s="14" customFormat="1" ht="12.75">
      <c r="A24" s="4"/>
      <c r="B24" s="5"/>
      <c r="C24" s="6"/>
      <c r="D24" s="5"/>
      <c r="E24" s="46"/>
      <c r="F24" s="25"/>
      <c r="G24" s="19"/>
      <c r="H24" s="58" t="e">
        <f>$B$23*G24/(F24-E24)</f>
        <v>#DIV/0!</v>
      </c>
      <c r="I24" s="25"/>
      <c r="J24" s="5"/>
      <c r="K24" s="5"/>
      <c r="L24" s="2"/>
      <c r="M24" s="2"/>
    </row>
    <row r="25" spans="1:13" s="14" customFormat="1" ht="12.75">
      <c r="A25" s="78" t="s">
        <v>12</v>
      </c>
      <c r="B25" s="17"/>
      <c r="C25" s="18" t="s">
        <v>6</v>
      </c>
      <c r="D25" s="5"/>
      <c r="E25" s="5"/>
      <c r="F25" s="5"/>
      <c r="G25" s="5"/>
      <c r="H25" s="5"/>
      <c r="I25" s="6"/>
      <c r="J25" s="5"/>
      <c r="K25" s="41"/>
      <c r="L25" s="2"/>
      <c r="M25" s="2"/>
    </row>
    <row r="26" spans="1:13" s="14" customFormat="1" ht="12.75">
      <c r="A26" s="75"/>
      <c r="B26" s="19"/>
      <c r="C26" s="20" t="s">
        <v>9</v>
      </c>
      <c r="D26" s="13"/>
      <c r="E26" s="13"/>
      <c r="F26" s="13"/>
      <c r="G26" s="13"/>
      <c r="H26" s="13"/>
      <c r="I26" s="20"/>
      <c r="J26" s="5"/>
      <c r="K26" s="41"/>
      <c r="L26" s="2"/>
      <c r="M26" s="2"/>
    </row>
    <row r="27" spans="1:13" ht="12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s="14" customFormat="1" ht="12.75">
      <c r="A28" s="74" t="s">
        <v>19</v>
      </c>
      <c r="B28" s="76"/>
      <c r="C28" s="76"/>
      <c r="D28" s="76"/>
      <c r="E28" s="76"/>
      <c r="F28" s="76"/>
      <c r="G28" s="77"/>
      <c r="H28" s="2"/>
      <c r="I28" s="2"/>
      <c r="J28" s="2"/>
      <c r="K28" s="2"/>
      <c r="L28" s="2"/>
      <c r="M28" s="2"/>
    </row>
    <row r="29" spans="1:13" s="14" customFormat="1" ht="12.75">
      <c r="A29" s="4"/>
      <c r="B29" s="5"/>
      <c r="C29" s="5"/>
      <c r="D29" s="5"/>
      <c r="E29" s="5"/>
      <c r="F29" s="5"/>
      <c r="G29" s="6"/>
      <c r="H29" s="2"/>
      <c r="I29" s="2"/>
      <c r="J29" s="2"/>
      <c r="K29" s="2"/>
      <c r="L29" s="2"/>
      <c r="M29" s="2"/>
    </row>
    <row r="30" spans="1:13" ht="15.75">
      <c r="A30" s="38" t="s">
        <v>45</v>
      </c>
      <c r="B30" s="21"/>
      <c r="C30" s="23" t="s">
        <v>17</v>
      </c>
      <c r="D30" s="5"/>
      <c r="E30" s="27" t="s">
        <v>20</v>
      </c>
      <c r="F30" s="21"/>
      <c r="G30" s="23" t="s">
        <v>21</v>
      </c>
      <c r="H30" s="2"/>
      <c r="I30" s="2"/>
      <c r="J30" s="2"/>
      <c r="K30" s="2"/>
      <c r="L30" s="2"/>
      <c r="M30" s="2"/>
    </row>
    <row r="31" spans="1:13" ht="12.75">
      <c r="A31" s="39" t="s">
        <v>18</v>
      </c>
      <c r="B31" s="17"/>
      <c r="C31" s="6" t="s">
        <v>17</v>
      </c>
      <c r="D31" s="5"/>
      <c r="E31" s="4" t="s">
        <v>20</v>
      </c>
      <c r="F31" s="17"/>
      <c r="G31" s="6" t="s">
        <v>21</v>
      </c>
      <c r="H31" s="2"/>
      <c r="I31" s="2"/>
      <c r="J31" s="2"/>
      <c r="K31" s="2"/>
      <c r="L31" s="2"/>
      <c r="M31" s="2"/>
    </row>
    <row r="32" spans="1:13" ht="15.75">
      <c r="A32" s="40" t="s">
        <v>46</v>
      </c>
      <c r="B32" s="19"/>
      <c r="C32" s="20" t="s">
        <v>17</v>
      </c>
      <c r="D32" s="13"/>
      <c r="E32" s="9" t="s">
        <v>20</v>
      </c>
      <c r="F32" s="19"/>
      <c r="G32" s="20" t="s">
        <v>21</v>
      </c>
      <c r="H32" s="2"/>
      <c r="I32" s="2"/>
      <c r="J32" s="2"/>
      <c r="K32" s="2"/>
      <c r="L32" s="2"/>
      <c r="M32" s="2"/>
    </row>
    <row r="33" spans="1:13" ht="12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2.75">
      <c r="A34" s="74" t="s">
        <v>13</v>
      </c>
      <c r="B34" s="21"/>
      <c r="C34" s="16" t="s">
        <v>23</v>
      </c>
      <c r="D34" s="16"/>
      <c r="E34" s="22" t="s">
        <v>25</v>
      </c>
      <c r="F34" s="21"/>
      <c r="G34" s="23" t="s">
        <v>15</v>
      </c>
      <c r="H34" s="2"/>
      <c r="I34" s="2"/>
      <c r="J34" s="2"/>
      <c r="K34" s="2"/>
      <c r="L34" s="2"/>
      <c r="M34" s="2"/>
    </row>
    <row r="35" spans="1:13" ht="12.75">
      <c r="A35" s="75"/>
      <c r="B35" s="19"/>
      <c r="C35" s="13" t="s">
        <v>24</v>
      </c>
      <c r="D35" s="13"/>
      <c r="E35" s="13"/>
      <c r="F35" s="13"/>
      <c r="G35" s="20"/>
      <c r="H35" s="2"/>
      <c r="I35" s="2"/>
      <c r="J35" s="2"/>
      <c r="K35" s="2"/>
      <c r="L35" s="2"/>
      <c r="M35" s="2"/>
    </row>
    <row r="36" spans="1:13" ht="12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2.75">
      <c r="A37" s="3" t="s">
        <v>27</v>
      </c>
      <c r="B37" s="24">
        <f>((B30*F30)+(B31*F31)+(B32*F32))/2000</f>
        <v>0</v>
      </c>
      <c r="C37" s="2" t="s">
        <v>9</v>
      </c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2.75">
      <c r="A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2.75">
      <c r="A39" s="3" t="s">
        <v>4</v>
      </c>
      <c r="B39" s="24">
        <f>B14+B22+B26+B37</f>
        <v>0</v>
      </c>
      <c r="C39" s="2" t="s">
        <v>9</v>
      </c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2.75">
      <c r="A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2.75">
      <c r="A41" s="5" t="s">
        <v>29</v>
      </c>
      <c r="B41" s="24">
        <f>B7</f>
        <v>0</v>
      </c>
      <c r="C41" s="2" t="s">
        <v>30</v>
      </c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2.75">
      <c r="A42" s="3" t="s">
        <v>28</v>
      </c>
      <c r="B42" s="24">
        <f>(B39*B41*B12)+B20+B23</f>
        <v>0</v>
      </c>
      <c r="C42" s="2" t="s">
        <v>14</v>
      </c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2.75">
      <c r="A43" s="2"/>
      <c r="C43" s="2"/>
      <c r="D43" s="2"/>
      <c r="E43" s="2"/>
      <c r="F43" s="1"/>
      <c r="G43" s="1"/>
      <c r="H43" s="2"/>
      <c r="I43" s="2"/>
      <c r="J43" s="2"/>
      <c r="K43" s="2"/>
      <c r="L43" s="2"/>
      <c r="M43" s="2"/>
    </row>
    <row r="44" spans="1:13" ht="12.75">
      <c r="A44" s="64" t="s">
        <v>0</v>
      </c>
      <c r="B44" s="66" t="s">
        <v>31</v>
      </c>
      <c r="C44" s="60" t="s">
        <v>54</v>
      </c>
      <c r="D44" s="60" t="s">
        <v>33</v>
      </c>
      <c r="E44" s="60" t="s">
        <v>32</v>
      </c>
      <c r="F44" s="60" t="s">
        <v>2</v>
      </c>
      <c r="G44" s="60" t="s">
        <v>38</v>
      </c>
      <c r="H44" s="62" t="s">
        <v>16</v>
      </c>
      <c r="I44" s="2"/>
      <c r="J44" s="2"/>
      <c r="K44" s="2"/>
      <c r="L44" s="2"/>
      <c r="M44" s="2"/>
    </row>
    <row r="45" spans="1:13" ht="12.75">
      <c r="A45" s="65"/>
      <c r="B45" s="67"/>
      <c r="C45" s="61"/>
      <c r="D45" s="61"/>
      <c r="E45" s="61"/>
      <c r="F45" s="61"/>
      <c r="G45" s="61"/>
      <c r="H45" s="63"/>
      <c r="I45" s="2"/>
      <c r="J45" s="2"/>
      <c r="K45" s="2"/>
      <c r="L45" s="2"/>
      <c r="M45" s="2"/>
    </row>
    <row r="46" spans="1:13" ht="12.75">
      <c r="A46" s="4">
        <v>0</v>
      </c>
      <c r="B46" s="48">
        <f>IF(AND(A46&gt;=$B$5,A46&lt;$D$5),($B$7*(IF(A46=0,1,A46^0)))+($B$8*(A46^1))+($B$9*(A46^2))+($B$10*(A46^3)),IF(AND(A46&gt;=$D$5,A46&lt;$F$5),($D$7*(IF(A46=0,1,A46^0)))+($D$8*(A46^1))+($D$9*(A46^2))+($D$10*(A46^3)),IF(AND(A46&gt;=$F$5,A46&lt;$H$5),($F$7*(IF(A46=0,1,A46^0)))+($F$8*(A46^1))+($F$9*(A46^2))+($F$10*(A46^3)),IF(AND(A46&gt;=$H$5,A46&lt;$J$5),($H$7*(IF(A46=0,1,A46^0)))+($H$8*(A46^1))+($H$9*(A46^2))+($H$10*(A46^3)),IF(AND(A46&gt;=$J$5,A46&lt;$L$5),($J$7*(IF(A46=0,1,A46^0)))+($J$8*(A46^1))+($J$9*(A46^2))+($J$10*(A46^3)),IF(A46&gt;=$L$5,($L$7*(IF(A46=0,1,A46^0)))+($L$8*(A46^1))+($L$9*(A46^2))+($L$10*(A46^3)),"Error"))))))</f>
        <v>0</v>
      </c>
      <c r="C46" s="49">
        <f>IF(AND(A46&gt;=$B$5,A46&lt;$D$5),(3*$B$10*(A46^2))+(2*$B$9*(A46^1))+(1*$B$8*(IF(A46=0,1,A46^0)))+(0*$B$7),IF(AND(A46&gt;=$D$5,A46&lt;$F$5),(3*$D$10*(A46^2))+(2*$D$9*(A46^1))+(1*$D$8*(IF(A46=0,1,A46^0)))+(0*$D$7),IF(AND(A46&gt;=$F$5,A46&lt;$H$5),(3*$F$10*(A46^2))+(2*$F$9*(A46^1))+(1*$F$8*(IF(A46=0,1,A46^0)))+(0*$F$7),IF(AND(A46&gt;=$H$5,A46&lt;$J$5),(3*$H$10*(A46^2))+(2*$H$9*(A46^1))+(1*$H$8*(IF(A46=0,1,A46^0)))+(0*$H$7),IF(AND(A46&gt;=$J$5,A46&lt;$L$5),(3*$J$10*(A46^2))+(2*$J$9*(A46^1))+(1*$J$8*(IF(A46=0,1,A46^0)))+(0*$J$7),IF(A46&gt;=$L$5,(3*$L$10*(A46^2))+(2*$L$9*(A46^1))+(1*$L$8*(IF(A46=0,1,A46^0)))+(0*$D$7),"Error"))))))*$B$12</f>
        <v>0</v>
      </c>
      <c r="D46" s="48">
        <f>$B$39</f>
        <v>0</v>
      </c>
      <c r="E46" s="49" t="e">
        <f>IF(AND(A46&gt;=$E$20,A46&lt;=$F$20),$H$20,IF(AND(A46&gt;=$E$21,A46&lt;=$F$21),$H$21,IF(AND(A46&gt;=$E$22,A46&lt;=$F$22),$H$22,IF(AND(A46&gt;=$E$23,A46&lt;=$F$23),$H$23,IF(AND(A46&gt;=$E$24,A46&lt;=$F$24),$H$24,"Error")))))+$B$19</f>
        <v>#DIV/0!</v>
      </c>
      <c r="F46" s="49">
        <f>IF(AND(A46&gt;=$E$20,A46&lt;=$F$20),$I$20,IF(AND(A46&gt;=$E$21,A46&lt;=$F$21),$I$21,IF(AND(A46&gt;=$E$22,A46&lt;=$F$22),$I$22,IF(AND(A46&gt;=$E$23,A46&lt;=$F$23),$I$23,IF(AND(A46&gt;=$E$24,A46&lt;=$F$24),$I$24,"Error")))))</f>
        <v>0</v>
      </c>
      <c r="G46" s="49">
        <f>IF(A46&lt;=$F$34,$B$34,IF(A46&gt;$F$34,$B$35+$B$34,"Error"))</f>
        <v>0</v>
      </c>
      <c r="H46" s="50" t="e">
        <f t="shared" si="0" ref="H46:H65">(C46*D46)+E46+F46+G46</f>
        <v>#DIV/0!</v>
      </c>
      <c r="I46" s="2"/>
      <c r="J46" s="2"/>
      <c r="K46" s="2"/>
      <c r="L46" s="2"/>
      <c r="M46" s="2"/>
    </row>
    <row r="47" spans="1:13" ht="12.75">
      <c r="A47" s="51"/>
      <c r="B47" s="48">
        <f t="shared" si="1" ref="B47:B65">IF(AND(A47&gt;=$B$5,A47&lt;$D$5),($B$7*(IF(A47=0,1,A47^0)))+($B$8*(A47^1))+($B$9*(A47^2))+($B$10*(A47^3)),IF(AND(A47&gt;=$D$5,A47&lt;$F$5),($D$7*(IF(A47=0,1,A47^0)))+($D$8*(A47^1))+($D$9*(A47^2))+($D$10*(A47^3)),IF(AND(A47&gt;=$F$5,A47&lt;$H$5),($F$7*(IF(A47=0,1,A47^0)))+($F$8*(A47^1))+($F$9*(A47^2))+($F$10*(A47^3)),IF(AND(A47&gt;=$H$5,A47&lt;$J$5),($H$7*(IF(A47=0,1,A47^0)))+($H$8*(A47^1))+($H$9*(A47^2))+($H$10*(A47^3)),IF(AND(A47&gt;=$J$5,A47&lt;$L$5),($J$7*(IF(A47=0,1,A47^0)))+($J$8*(A47^1))+($J$9*(A47^2))+($J$10*(A47^3)),IF(A47&gt;=$L$5,($L$7*(IF(A47=0,1,A47^0)))+($L$8*(A47^1))+($L$9*(A47^2))+($L$10*(A47^3)),"Error"))))))</f>
        <v>0</v>
      </c>
      <c r="C47" s="49">
        <f t="shared" si="2" ref="C47:C65">IF(AND(A47&gt;=$B$5,A47&lt;$D$5),(3*$B$10*(A47^2))+(2*$B$9*(A47^1))+(1*$B$8*(IF(A47=0,1,A47^0)))+(0*$B$7),IF(AND(A47&gt;=$D$5,A47&lt;$F$5),(3*$D$10*(A47^2))+(2*$D$9*(A47^1))+(1*$D$8*(IF(A47=0,1,A47^0)))+(0*$D$7),IF(AND(A47&gt;=$F$5,A47&lt;$H$5),(3*$F$10*(A47^2))+(2*$F$9*(A47^1))+(1*$F$8*(IF(A47=0,1,A47^0)))+(0*$F$7),IF(AND(A47&gt;=$H$5,A47&lt;$J$5),(3*$H$10*(A47^2))+(2*$H$9*(A47^1))+(1*$H$8*(IF(A47=0,1,A47^0)))+(0*$H$7),IF(AND(A47&gt;=$J$5,A47&lt;$L$5),(3*$J$10*(A47^2))+(2*$J$9*(A47^1))+(1*$J$8*(IF(A47=0,1,A47^0)))+(0*$J$7),IF(A47&gt;=$L$5,(3*$L$10*(A47^2))+(2*$L$9*(A47^1))+(1*$L$8*(IF(A47=0,1,A47^0)))+(0*$D$7),"Error"))))))*$B$12</f>
        <v>0</v>
      </c>
      <c r="D47" s="48">
        <f t="shared" si="3" ref="D47:D65">$B$39</f>
        <v>0</v>
      </c>
      <c r="E47" s="49" t="e">
        <f t="shared" si="4" ref="E47:E65">IF(AND(A47&gt;=$E$20,A47&lt;=$F$20),$H$20,IF(AND(A47&gt;=$E$21,A47&lt;=$F$21),$H$21,IF(AND(A47&gt;=$E$22,A47&lt;=$F$22),$H$22,IF(AND(A47&gt;=$E$23,A47&lt;=$F$23),$H$23,IF(AND(A47&gt;=$E$24,A47&lt;=$F$24),$H$24,"Error")))))+$B$19</f>
        <v>#DIV/0!</v>
      </c>
      <c r="F47" s="49">
        <f t="shared" si="5" ref="F47:F65">IF(AND(A47&gt;=$E$20,A47&lt;=$F$20),$I$20,IF(AND(A47&gt;=$E$21,A47&lt;=$F$21),$I$21,IF(AND(A47&gt;=$E$22,A47&lt;=$F$22),$I$22,IF(AND(A47&gt;=$E$23,A47&lt;=$F$23),$I$23,IF(AND(A47&gt;=$E$24,A47&lt;=$F$24),$I$24,"Error")))))</f>
        <v>0</v>
      </c>
      <c r="G47" s="49">
        <f t="shared" si="6" ref="G47:G65">IF(A47&lt;=$F$34,$B$34,IF(A47&gt;$F$34,$B$35+$B$34,"Error"))</f>
        <v>0</v>
      </c>
      <c r="H47" s="50" t="e">
        <f>(C47*D47)+E47+F47+G47</f>
        <v>#DIV/0!</v>
      </c>
      <c r="I47" s="2"/>
      <c r="J47" s="2"/>
      <c r="K47" s="2"/>
      <c r="L47" s="2"/>
      <c r="M47" s="2"/>
    </row>
    <row r="48" spans="1:13" ht="12.75">
      <c r="A48" s="51"/>
      <c r="B48" s="48">
        <f>IF(AND(A48&gt;=$B$5,A48&lt;$D$5),($B$7*(IF(A48=0,1,A48^0)))+($B$8*(A48^1))+($B$9*(A48^2))+($B$10*(A48^3)),IF(AND(A48&gt;=$D$5,A48&lt;$F$5),($D$7*(IF(A48=0,1,A48^0)))+($D$8*(A48^1))+($D$9*(A48^2))+($D$10*(A48^3)),IF(AND(A48&gt;=$F$5,A48&lt;$H$5),($F$7*(IF(A48=0,1,A48^0)))+($F$8*(A48^1))+($F$9*(A48^2))+($F$10*(A48^3)),IF(AND(A48&gt;=$H$5,A48&lt;$J$5),($H$7*(IF(A48=0,1,A48^0)))+($H$8*(A48^1))+($H$9*(A48^2))+($H$10*(A48^3)),IF(AND(A48&gt;=$J$5,A48&lt;$L$5),($J$7*(IF(A48=0,1,A48^0)))+($J$8*(A48^1))+($J$9*(A48^2))+($J$10*(A48^3)),IF(A48&gt;=$L$5,($L$7*(IF(A48=0,1,A48^0)))+($L$8*(A48^1))+($L$9*(A48^2))+($L$10*(A48^3)),"Error"))))))</f>
        <v>0</v>
      </c>
      <c r="C48" s="49">
        <f>IF(AND(A48&gt;=$B$5,A48&lt;$D$5),(3*$B$10*(A48^2))+(2*$B$9*(A48^1))+(1*$B$8*(IF(A48=0,1,A48^0)))+(0*$B$7),IF(AND(A48&gt;=$D$5,A48&lt;$F$5),(3*$D$10*(A48^2))+(2*$D$9*(A48^1))+(1*$D$8*(IF(A48=0,1,A48^0)))+(0*$D$7),IF(AND(A48&gt;=$F$5,A48&lt;$H$5),(3*$F$10*(A48^2))+(2*$F$9*(A48^1))+(1*$F$8*(IF(A48=0,1,A48^0)))+(0*$F$7),IF(AND(A48&gt;=$H$5,A48&lt;$J$5),(3*$H$10*(A48^2))+(2*$H$9*(A48^1))+(1*$H$8*(IF(A48=0,1,A48^0)))+(0*$H$7),IF(AND(A48&gt;=$J$5,A48&lt;$L$5),(3*$J$10*(A48^2))+(2*$J$9*(A48^1))+(1*$J$8*(IF(A48=0,1,A48^0)))+(0*$J$7),IF(A48&gt;=$L$5,(3*$L$10*(A48^2))+(2*$L$9*(A48^1))+(1*$L$8*(IF(A48=0,1,A48^0)))+(0*$D$7),"Error"))))))*$B$12</f>
        <v>0</v>
      </c>
      <c r="D48" s="48">
        <f>$B$39</f>
        <v>0</v>
      </c>
      <c r="E48" s="49" t="e">
        <f>IF(AND(A48&gt;=$E$20,A48&lt;=$F$20),$H$20,IF(AND(A48&gt;=$E$21,A48&lt;=$F$21),$H$21,IF(AND(A48&gt;=$E$22,A48&lt;=$F$22),$H$22,IF(AND(A48&gt;=$E$23,A48&lt;=$F$23),$H$23,IF(AND(A48&gt;=$E$24,A48&lt;=$F$24),$H$24,"Error")))))+$B$19</f>
        <v>#DIV/0!</v>
      </c>
      <c r="F48" s="49">
        <f>IF(AND(A48&gt;=$E$20,A48&lt;=$F$20),$I$20,IF(AND(A48&gt;=$E$21,A48&lt;=$F$21),$I$21,IF(AND(A48&gt;=$E$22,A48&lt;=$F$22),$I$22,IF(AND(A48&gt;=$E$23,A48&lt;=$F$23),$I$23,IF(AND(A48&gt;=$E$24,A48&lt;=$F$24),$I$24,"Error")))))</f>
        <v>0</v>
      </c>
      <c r="G48" s="49">
        <f>IF(A48&lt;=$F$34,$B$34,IF(A48&gt;$F$34,$B$35+$B$34,"Error"))</f>
        <v>0</v>
      </c>
      <c r="H48" s="50" t="e">
        <f>(C48*D48)+E48+F48+G48</f>
        <v>#DIV/0!</v>
      </c>
      <c r="I48" s="2"/>
      <c r="J48" s="2"/>
      <c r="K48" s="2"/>
      <c r="L48" s="2"/>
      <c r="M48" s="2"/>
    </row>
    <row r="49" spans="1:13" ht="12.75">
      <c r="A49" s="51"/>
      <c r="B49" s="48">
        <f>IF(AND(A49&gt;=$B$5,A49&lt;$D$5),($B$7*(IF(A49=0,1,A49^0)))+($B$8*(A49^1))+($B$9*(A49^2))+($B$10*(A49^3)),IF(AND(A49&gt;=$D$5,A49&lt;$F$5),($D$7*(IF(A49=0,1,A49^0)))+($D$8*(A49^1))+($D$9*(A49^2))+($D$10*(A49^3)),IF(AND(A49&gt;=$F$5,A49&lt;$H$5),($F$7*(IF(A49=0,1,A49^0)))+($F$8*(A49^1))+($F$9*(A49^2))+($F$10*(A49^3)),IF(AND(A49&gt;=$H$5,A49&lt;$J$5),($H$7*(IF(A49=0,1,A49^0)))+($H$8*(A49^1))+($H$9*(A49^2))+($H$10*(A49^3)),IF(AND(A49&gt;=$J$5,A49&lt;$L$5),($J$7*(IF(A49=0,1,A49^0)))+($J$8*(A49^1))+($J$9*(A49^2))+($J$10*(A49^3)),IF(A49&gt;=$L$5,($L$7*(IF(A49=0,1,A49^0)))+($L$8*(A49^1))+($L$9*(A49^2))+($L$10*(A49^3)),"Error"))))))</f>
        <v>0</v>
      </c>
      <c r="C49" s="49">
        <f>IF(AND(A49&gt;=$B$5,A49&lt;$D$5),(3*$B$10*(A49^2))+(2*$B$9*(A49^1))+(1*$B$8*(IF(A49=0,1,A49^0)))+(0*$B$7),IF(AND(A49&gt;=$D$5,A49&lt;$F$5),(3*$D$10*(A49^2))+(2*$D$9*(A49^1))+(1*$D$8*(IF(A49=0,1,A49^0)))+(0*$D$7),IF(AND(A49&gt;=$F$5,A49&lt;$H$5),(3*$F$10*(A49^2))+(2*$F$9*(A49^1))+(1*$F$8*(IF(A49=0,1,A49^0)))+(0*$F$7),IF(AND(A49&gt;=$H$5,A49&lt;$J$5),(3*$H$10*(A49^2))+(2*$H$9*(A49^1))+(1*$H$8*(IF(A49=0,1,A49^0)))+(0*$H$7),IF(AND(A49&gt;=$J$5,A49&lt;$L$5),(3*$J$10*(A49^2))+(2*$J$9*(A49^1))+(1*$J$8*(IF(A49=0,1,A49^0)))+(0*$J$7),IF(A49&gt;=$L$5,(3*$L$10*(A49^2))+(2*$L$9*(A49^1))+(1*$L$8*(IF(A49=0,1,A49^0)))+(0*$D$7),"Error"))))))*$B$12</f>
        <v>0</v>
      </c>
      <c r="D49" s="48">
        <f>$B$39</f>
        <v>0</v>
      </c>
      <c r="E49" s="49" t="e">
        <f>IF(AND(A49&gt;=$E$20,A49&lt;=$F$20),$H$20,IF(AND(A49&gt;=$E$21,A49&lt;=$F$21),$H$21,IF(AND(A49&gt;=$E$22,A49&lt;=$F$22),$H$22,IF(AND(A49&gt;=$E$23,A49&lt;=$F$23),$H$23,IF(AND(A49&gt;=$E$24,A49&lt;=$F$24),$H$24,"Error")))))+$B$19</f>
        <v>#DIV/0!</v>
      </c>
      <c r="F49" s="49">
        <f>IF(AND(A49&gt;=$E$20,A49&lt;=$F$20),$I$20,IF(AND(A49&gt;=$E$21,A49&lt;=$F$21),$I$21,IF(AND(A49&gt;=$E$22,A49&lt;=$F$22),$I$22,IF(AND(A49&gt;=$E$23,A49&lt;=$F$23),$I$23,IF(AND(A49&gt;=$E$24,A49&lt;=$F$24),$I$24,"Error")))))</f>
        <v>0</v>
      </c>
      <c r="G49" s="49">
        <f>IF(A49&lt;=$F$34,$B$34,IF(A49&gt;$F$34,$B$35+$B$34,"Error"))</f>
        <v>0</v>
      </c>
      <c r="H49" s="50" t="e">
        <f>(C49*D49)+E49+F49+G49</f>
        <v>#DIV/0!</v>
      </c>
      <c r="I49" s="2"/>
      <c r="J49" s="2"/>
      <c r="K49" s="2"/>
      <c r="L49" s="2"/>
      <c r="M49" s="2"/>
    </row>
    <row r="50" spans="1:13" ht="12.75">
      <c r="A50" s="51"/>
      <c r="B50" s="48">
        <f>IF(AND(A50&gt;=$B$5,A50&lt;$D$5),($B$7*(IF(A50=0,1,A50^0)))+($B$8*(A50^1))+($B$9*(A50^2))+($B$10*(A50^3)),IF(AND(A50&gt;=$D$5,A50&lt;$F$5),($D$7*(IF(A50=0,1,A50^0)))+($D$8*(A50^1))+($D$9*(A50^2))+($D$10*(A50^3)),IF(AND(A50&gt;=$F$5,A50&lt;$H$5),($F$7*(IF(A50=0,1,A50^0)))+($F$8*(A50^1))+($F$9*(A50^2))+($F$10*(A50^3)),IF(AND(A50&gt;=$H$5,A50&lt;$J$5),($H$7*(IF(A50=0,1,A50^0)))+($H$8*(A50^1))+($H$9*(A50^2))+($H$10*(A50^3)),IF(AND(A50&gt;=$J$5,A50&lt;$L$5),($J$7*(IF(A50=0,1,A50^0)))+($J$8*(A50^1))+($J$9*(A50^2))+($J$10*(A50^3)),IF(A50&gt;=$L$5,($L$7*(IF(A50=0,1,A50^0)))+($L$8*(A50^1))+($L$9*(A50^2))+($L$10*(A50^3)),"Error"))))))</f>
        <v>0</v>
      </c>
      <c r="C50" s="49">
        <f>IF(AND(A50&gt;=$B$5,A50&lt;$D$5),(3*$B$10*(A50^2))+(2*$B$9*(A50^1))+(1*$B$8*(IF(A50=0,1,A50^0)))+(0*$B$7),IF(AND(A50&gt;=$D$5,A50&lt;$F$5),(3*$D$10*(A50^2))+(2*$D$9*(A50^1))+(1*$D$8*(IF(A50=0,1,A50^0)))+(0*$D$7),IF(AND(A50&gt;=$F$5,A50&lt;$H$5),(3*$F$10*(A50^2))+(2*$F$9*(A50^1))+(1*$F$8*(IF(A50=0,1,A50^0)))+(0*$F$7),IF(AND(A50&gt;=$H$5,A50&lt;$J$5),(3*$H$10*(A50^2))+(2*$H$9*(A50^1))+(1*$H$8*(IF(A50=0,1,A50^0)))+(0*$H$7),IF(AND(A50&gt;=$J$5,A50&lt;$L$5),(3*$J$10*(A50^2))+(2*$J$9*(A50^1))+(1*$J$8*(IF(A50=0,1,A50^0)))+(0*$J$7),IF(A50&gt;=$L$5,(3*$L$10*(A50^2))+(2*$L$9*(A50^1))+(1*$L$8*(IF(A50=0,1,A50^0)))+(0*$D$7),"Error"))))))*$B$12</f>
        <v>0</v>
      </c>
      <c r="D50" s="48">
        <f>$B$39</f>
        <v>0</v>
      </c>
      <c r="E50" s="49" t="e">
        <f>IF(AND(A50&gt;=$E$20,A50&lt;=$F$20),$H$20,IF(AND(A50&gt;=$E$21,A50&lt;=$F$21),$H$21,IF(AND(A50&gt;=$E$22,A50&lt;=$F$22),$H$22,IF(AND(A50&gt;=$E$23,A50&lt;=$F$23),$H$23,IF(AND(A50&gt;=$E$24,A50&lt;=$F$24),$H$24,"Error")))))+$B$19</f>
        <v>#DIV/0!</v>
      </c>
      <c r="F50" s="49">
        <f>IF(AND(A50&gt;=$E$20,A50&lt;=$F$20),$I$20,IF(AND(A50&gt;=$E$21,A50&lt;=$F$21),$I$21,IF(AND(A50&gt;=$E$22,A50&lt;=$F$22),$I$22,IF(AND(A50&gt;=$E$23,A50&lt;=$F$23),$I$23,IF(AND(A50&gt;=$E$24,A50&lt;=$F$24),$I$24,"Error")))))</f>
        <v>0</v>
      </c>
      <c r="G50" s="49">
        <f>IF(A50&lt;=$F$34,$B$34,IF(A50&gt;$F$34,$B$35+$B$34,"Error"))</f>
        <v>0</v>
      </c>
      <c r="H50" s="50" t="e">
        <f>(C50*D50)+E50+F50+G50</f>
        <v>#DIV/0!</v>
      </c>
      <c r="I50" s="2"/>
      <c r="J50" s="2"/>
      <c r="K50" s="2"/>
      <c r="L50" s="2"/>
      <c r="M50" s="2"/>
    </row>
    <row r="51" spans="1:13" ht="12.75">
      <c r="A51" s="51"/>
      <c r="B51" s="48">
        <f>IF(AND(A51&gt;=$B$5,A51&lt;$D$5),($B$7*(IF(A51=0,1,A51^0)))+($B$8*(A51^1))+($B$9*(A51^2))+($B$10*(A51^3)),IF(AND(A51&gt;=$D$5,A51&lt;$F$5),($D$7*(IF(A51=0,1,A51^0)))+($D$8*(A51^1))+($D$9*(A51^2))+($D$10*(A51^3)),IF(AND(A51&gt;=$F$5,A51&lt;$H$5),($F$7*(IF(A51=0,1,A51^0)))+($F$8*(A51^1))+($F$9*(A51^2))+($F$10*(A51^3)),IF(AND(A51&gt;=$H$5,A51&lt;$J$5),($H$7*(IF(A51=0,1,A51^0)))+($H$8*(A51^1))+($H$9*(A51^2))+($H$10*(A51^3)),IF(AND(A51&gt;=$J$5,A51&lt;$L$5),($J$7*(IF(A51=0,1,A51^0)))+($J$8*(A51^1))+($J$9*(A51^2))+($J$10*(A51^3)),IF(A51&gt;=$L$5,($L$7*(IF(A51=0,1,A51^0)))+($L$8*(A51^1))+($L$9*(A51^2))+($L$10*(A51^3)),"Error"))))))</f>
        <v>0</v>
      </c>
      <c r="C51" s="49">
        <f>IF(AND(A51&gt;=$B$5,A51&lt;$D$5),(3*$B$10*(A51^2))+(2*$B$9*(A51^1))+(1*$B$8*(IF(A51=0,1,A51^0)))+(0*$B$7),IF(AND(A51&gt;=$D$5,A51&lt;$F$5),(3*$D$10*(A51^2))+(2*$D$9*(A51^1))+(1*$D$8*(IF(A51=0,1,A51^0)))+(0*$D$7),IF(AND(A51&gt;=$F$5,A51&lt;$H$5),(3*$F$10*(A51^2))+(2*$F$9*(A51^1))+(1*$F$8*(IF(A51=0,1,A51^0)))+(0*$F$7),IF(AND(A51&gt;=$H$5,A51&lt;$J$5),(3*$H$10*(A51^2))+(2*$H$9*(A51^1))+(1*$H$8*(IF(A51=0,1,A51^0)))+(0*$H$7),IF(AND(A51&gt;=$J$5,A51&lt;$L$5),(3*$J$10*(A51^2))+(2*$J$9*(A51^1))+(1*$J$8*(IF(A51=0,1,A51^0)))+(0*$J$7),IF(A51&gt;=$L$5,(3*$L$10*(A51^2))+(2*$L$9*(A51^1))+(1*$L$8*(IF(A51=0,1,A51^0)))+(0*$D$7),"Error"))))))*$B$12</f>
        <v>0</v>
      </c>
      <c r="D51" s="48">
        <f>$B$39</f>
        <v>0</v>
      </c>
      <c r="E51" s="49" t="e">
        <f>IF(AND(A51&gt;=$E$20,A51&lt;=$F$20),$H$20,IF(AND(A51&gt;=$E$21,A51&lt;=$F$21),$H$21,IF(AND(A51&gt;=$E$22,A51&lt;=$F$22),$H$22,IF(AND(A51&gt;=$E$23,A51&lt;=$F$23),$H$23,IF(AND(A51&gt;=$E$24,A51&lt;=$F$24),$H$24,"Error")))))+$B$19</f>
        <v>#DIV/0!</v>
      </c>
      <c r="F51" s="49">
        <f>IF(AND(A51&gt;=$E$20,A51&lt;=$F$20),$I$20,IF(AND(A51&gt;=$E$21,A51&lt;=$F$21),$I$21,IF(AND(A51&gt;=$E$22,A51&lt;=$F$22),$I$22,IF(AND(A51&gt;=$E$23,A51&lt;=$F$23),$I$23,IF(AND(A51&gt;=$E$24,A51&lt;=$F$24),$I$24,"Error")))))</f>
        <v>0</v>
      </c>
      <c r="G51" s="49">
        <f>IF(A51&lt;=$F$34,$B$34,IF(A51&gt;$F$34,$B$35+$B$34,"Error"))</f>
        <v>0</v>
      </c>
      <c r="H51" s="50" t="e">
        <f>(C51*D51)+E51+F51+G51</f>
        <v>#DIV/0!</v>
      </c>
      <c r="I51" s="2"/>
      <c r="J51" s="2"/>
      <c r="K51" s="2"/>
      <c r="L51" s="2"/>
      <c r="M51" s="2"/>
    </row>
    <row r="52" spans="1:13" ht="12.75">
      <c r="A52" s="51"/>
      <c r="B52" s="48">
        <f>IF(AND(A52&gt;=$B$5,A52&lt;$D$5),($B$7*(IF(A52=0,1,A52^0)))+($B$8*(A52^1))+($B$9*(A52^2))+($B$10*(A52^3)),IF(AND(A52&gt;=$D$5,A52&lt;$F$5),($D$7*(IF(A52=0,1,A52^0)))+($D$8*(A52^1))+($D$9*(A52^2))+($D$10*(A52^3)),IF(AND(A52&gt;=$F$5,A52&lt;$H$5),($F$7*(IF(A52=0,1,A52^0)))+($F$8*(A52^1))+($F$9*(A52^2))+($F$10*(A52^3)),IF(AND(A52&gt;=$H$5,A52&lt;$J$5),($H$7*(IF(A52=0,1,A52^0)))+($H$8*(A52^1))+($H$9*(A52^2))+($H$10*(A52^3)),IF(AND(A52&gt;=$J$5,A52&lt;$L$5),($J$7*(IF(A52=0,1,A52^0)))+($J$8*(A52^1))+($J$9*(A52^2))+($J$10*(A52^3)),IF(A52&gt;=$L$5,($L$7*(IF(A52=0,1,A52^0)))+($L$8*(A52^1))+($L$9*(A52^2))+($L$10*(A52^3)),"Error"))))))</f>
        <v>0</v>
      </c>
      <c r="C52" s="49">
        <f>IF(AND(A52&gt;=$B$5,A52&lt;$D$5),(3*$B$10*(A52^2))+(2*$B$9*(A52^1))+(1*$B$8*(IF(A52=0,1,A52^0)))+(0*$B$7),IF(AND(A52&gt;=$D$5,A52&lt;$F$5),(3*$D$10*(A52^2))+(2*$D$9*(A52^1))+(1*$D$8*(IF(A52=0,1,A52^0)))+(0*$D$7),IF(AND(A52&gt;=$F$5,A52&lt;$H$5),(3*$F$10*(A52^2))+(2*$F$9*(A52^1))+(1*$F$8*(IF(A52=0,1,A52^0)))+(0*$F$7),IF(AND(A52&gt;=$H$5,A52&lt;$J$5),(3*$H$10*(A52^2))+(2*$H$9*(A52^1))+(1*$H$8*(IF(A52=0,1,A52^0)))+(0*$H$7),IF(AND(A52&gt;=$J$5,A52&lt;$L$5),(3*$J$10*(A52^2))+(2*$J$9*(A52^1))+(1*$J$8*(IF(A52=0,1,A52^0)))+(0*$J$7),IF(A52&gt;=$L$5,(3*$L$10*(A52^2))+(2*$L$9*(A52^1))+(1*$L$8*(IF(A52=0,1,A52^0)))+(0*$D$7),"Error"))))))*$B$12</f>
        <v>0</v>
      </c>
      <c r="D52" s="48">
        <f>$B$39</f>
        <v>0</v>
      </c>
      <c r="E52" s="49" t="e">
        <f>IF(AND(A52&gt;=$E$20,A52&lt;=$F$20),$H$20,IF(AND(A52&gt;=$E$21,A52&lt;=$F$21),$H$21,IF(AND(A52&gt;=$E$22,A52&lt;=$F$22),$H$22,IF(AND(A52&gt;=$E$23,A52&lt;=$F$23),$H$23,IF(AND(A52&gt;=$E$24,A52&lt;=$F$24),$H$24,"Error")))))+$B$19</f>
        <v>#DIV/0!</v>
      </c>
      <c r="F52" s="49">
        <f>IF(AND(A52&gt;=$E$20,A52&lt;=$F$20),$I$20,IF(AND(A52&gt;=$E$21,A52&lt;=$F$21),$I$21,IF(AND(A52&gt;=$E$22,A52&lt;=$F$22),$I$22,IF(AND(A52&gt;=$E$23,A52&lt;=$F$23),$I$23,IF(AND(A52&gt;=$E$24,A52&lt;=$F$24),$I$24,"Error")))))</f>
        <v>0</v>
      </c>
      <c r="G52" s="49">
        <f>IF(A52&lt;=$F$34,$B$34,IF(A52&gt;$F$34,$B$35+$B$34,"Error"))</f>
        <v>0</v>
      </c>
      <c r="H52" s="50" t="e">
        <f>(C52*D52)+E52+F52+G52</f>
        <v>#DIV/0!</v>
      </c>
      <c r="I52" s="2"/>
      <c r="J52" s="2"/>
      <c r="K52" s="2"/>
      <c r="L52" s="2"/>
      <c r="M52" s="2"/>
    </row>
    <row r="53" spans="1:13" ht="12.75">
      <c r="A53" s="51"/>
      <c r="B53" s="48">
        <f>IF(AND(A53&gt;=$B$5,A53&lt;$D$5),($B$7*(IF(A53=0,1,A53^0)))+($B$8*(A53^1))+($B$9*(A53^2))+($B$10*(A53^3)),IF(AND(A53&gt;=$D$5,A53&lt;$F$5),($D$7*(IF(A53=0,1,A53^0)))+($D$8*(A53^1))+($D$9*(A53^2))+($D$10*(A53^3)),IF(AND(A53&gt;=$F$5,A53&lt;$H$5),($F$7*(IF(A53=0,1,A53^0)))+($F$8*(A53^1))+($F$9*(A53^2))+($F$10*(A53^3)),IF(AND(A53&gt;=$H$5,A53&lt;$J$5),($H$7*(IF(A53=0,1,A53^0)))+($H$8*(A53^1))+($H$9*(A53^2))+($H$10*(A53^3)),IF(AND(A53&gt;=$J$5,A53&lt;$L$5),($J$7*(IF(A53=0,1,A53^0)))+($J$8*(A53^1))+($J$9*(A53^2))+($J$10*(A53^3)),IF(A53&gt;=$L$5,($L$7*(IF(A53=0,1,A53^0)))+($L$8*(A53^1))+($L$9*(A53^2))+($L$10*(A53^3)),"Error"))))))</f>
        <v>0</v>
      </c>
      <c r="C53" s="49">
        <f>IF(AND(A53&gt;=$B$5,A53&lt;$D$5),(3*$B$10*(A53^2))+(2*$B$9*(A53^1))+(1*$B$8*(IF(A53=0,1,A53^0)))+(0*$B$7),IF(AND(A53&gt;=$D$5,A53&lt;$F$5),(3*$D$10*(A53^2))+(2*$D$9*(A53^1))+(1*$D$8*(IF(A53=0,1,A53^0)))+(0*$D$7),IF(AND(A53&gt;=$F$5,A53&lt;$H$5),(3*$F$10*(A53^2))+(2*$F$9*(A53^1))+(1*$F$8*(IF(A53=0,1,A53^0)))+(0*$F$7),IF(AND(A53&gt;=$H$5,A53&lt;$J$5),(3*$H$10*(A53^2))+(2*$H$9*(A53^1))+(1*$H$8*(IF(A53=0,1,A53^0)))+(0*$H$7),IF(AND(A53&gt;=$J$5,A53&lt;$L$5),(3*$J$10*(A53^2))+(2*$J$9*(A53^1))+(1*$J$8*(IF(A53=0,1,A53^0)))+(0*$J$7),IF(A53&gt;=$L$5,(3*$L$10*(A53^2))+(2*$L$9*(A53^1))+(1*$L$8*(IF(A53=0,1,A53^0)))+(0*$D$7),"Error"))))))*$B$12</f>
        <v>0</v>
      </c>
      <c r="D53" s="48">
        <f>$B$39</f>
        <v>0</v>
      </c>
      <c r="E53" s="49" t="e">
        <f>IF(AND(A53&gt;=$E$20,A53&lt;=$F$20),$H$20,IF(AND(A53&gt;=$E$21,A53&lt;=$F$21),$H$21,IF(AND(A53&gt;=$E$22,A53&lt;=$F$22),$H$22,IF(AND(A53&gt;=$E$23,A53&lt;=$F$23),$H$23,IF(AND(A53&gt;=$E$24,A53&lt;=$F$24),$H$24,"Error")))))+$B$19</f>
        <v>#DIV/0!</v>
      </c>
      <c r="F53" s="49">
        <f>IF(AND(A53&gt;=$E$20,A53&lt;=$F$20),$I$20,IF(AND(A53&gt;=$E$21,A53&lt;=$F$21),$I$21,IF(AND(A53&gt;=$E$22,A53&lt;=$F$22),$I$22,IF(AND(A53&gt;=$E$23,A53&lt;=$F$23),$I$23,IF(AND(A53&gt;=$E$24,A53&lt;=$F$24),$I$24,"Error")))))</f>
        <v>0</v>
      </c>
      <c r="G53" s="49">
        <f>IF(A53&lt;=$F$34,$B$34,IF(A53&gt;$F$34,$B$35+$B$34,"Error"))</f>
        <v>0</v>
      </c>
      <c r="H53" s="50" t="e">
        <f>(C53*D53)+E53+F53+G53</f>
        <v>#DIV/0!</v>
      </c>
      <c r="I53" s="2"/>
      <c r="J53" s="2"/>
      <c r="K53" s="2"/>
      <c r="L53" s="2"/>
      <c r="M53" s="2"/>
    </row>
    <row r="54" spans="1:13" ht="12.75">
      <c r="A54" s="51"/>
      <c r="B54" s="48">
        <f>IF(AND(A54&gt;=$B$5,A54&lt;$D$5),($B$7*(IF(A54=0,1,A54^0)))+($B$8*(A54^1))+($B$9*(A54^2))+($B$10*(A54^3)),IF(AND(A54&gt;=$D$5,A54&lt;$F$5),($D$7*(IF(A54=0,1,A54^0)))+($D$8*(A54^1))+($D$9*(A54^2))+($D$10*(A54^3)),IF(AND(A54&gt;=$F$5,A54&lt;$H$5),($F$7*(IF(A54=0,1,A54^0)))+($F$8*(A54^1))+($F$9*(A54^2))+($F$10*(A54^3)),IF(AND(A54&gt;=$H$5,A54&lt;$J$5),($H$7*(IF(A54=0,1,A54^0)))+($H$8*(A54^1))+($H$9*(A54^2))+($H$10*(A54^3)),IF(AND(A54&gt;=$J$5,A54&lt;$L$5),($J$7*(IF(A54=0,1,A54^0)))+($J$8*(A54^1))+($J$9*(A54^2))+($J$10*(A54^3)),IF(A54&gt;=$L$5,($L$7*(IF(A54=0,1,A54^0)))+($L$8*(A54^1))+($L$9*(A54^2))+($L$10*(A54^3)),"Error"))))))</f>
        <v>0</v>
      </c>
      <c r="C54" s="49">
        <f>IF(AND(A54&gt;=$B$5,A54&lt;$D$5),(3*$B$10*(A54^2))+(2*$B$9*(A54^1))+(1*$B$8*(IF(A54=0,1,A54^0)))+(0*$B$7),IF(AND(A54&gt;=$D$5,A54&lt;$F$5),(3*$D$10*(A54^2))+(2*$D$9*(A54^1))+(1*$D$8*(IF(A54=0,1,A54^0)))+(0*$D$7),IF(AND(A54&gt;=$F$5,A54&lt;$H$5),(3*$F$10*(A54^2))+(2*$F$9*(A54^1))+(1*$F$8*(IF(A54=0,1,A54^0)))+(0*$F$7),IF(AND(A54&gt;=$H$5,A54&lt;$J$5),(3*$H$10*(A54^2))+(2*$H$9*(A54^1))+(1*$H$8*(IF(A54=0,1,A54^0)))+(0*$H$7),IF(AND(A54&gt;=$J$5,A54&lt;$L$5),(3*$J$10*(A54^2))+(2*$J$9*(A54^1))+(1*$J$8*(IF(A54=0,1,A54^0)))+(0*$J$7),IF(A54&gt;=$L$5,(3*$L$10*(A54^2))+(2*$L$9*(A54^1))+(1*$L$8*(IF(A54=0,1,A54^0)))+(0*$D$7),"Error"))))))*$B$12</f>
        <v>0</v>
      </c>
      <c r="D54" s="48">
        <f>$B$39</f>
        <v>0</v>
      </c>
      <c r="E54" s="49" t="e">
        <f>IF(AND(A54&gt;=$E$20,A54&lt;=$F$20),$H$20,IF(AND(A54&gt;=$E$21,A54&lt;=$F$21),$H$21,IF(AND(A54&gt;=$E$22,A54&lt;=$F$22),$H$22,IF(AND(A54&gt;=$E$23,A54&lt;=$F$23),$H$23,IF(AND(A54&gt;=$E$24,A54&lt;=$F$24),$H$24,"Error")))))+$B$19</f>
        <v>#DIV/0!</v>
      </c>
      <c r="F54" s="49">
        <f>IF(AND(A54&gt;=$E$20,A54&lt;=$F$20),$I$20,IF(AND(A54&gt;=$E$21,A54&lt;=$F$21),$I$21,IF(AND(A54&gt;=$E$22,A54&lt;=$F$22),$I$22,IF(AND(A54&gt;=$E$23,A54&lt;=$F$23),$I$23,IF(AND(A54&gt;=$E$24,A54&lt;=$F$24),$I$24,"Error")))))</f>
        <v>0</v>
      </c>
      <c r="G54" s="49">
        <f>IF(A54&lt;=$F$34,$B$34,IF(A54&gt;$F$34,$B$35+$B$34,"Error"))</f>
        <v>0</v>
      </c>
      <c r="H54" s="50" t="e">
        <f>(C54*D54)+E54+F54+G54</f>
        <v>#DIV/0!</v>
      </c>
      <c r="I54" s="2"/>
      <c r="J54" s="2"/>
      <c r="K54" s="2"/>
      <c r="L54" s="2"/>
      <c r="M54" s="2"/>
    </row>
    <row r="55" spans="1:13" ht="12.75">
      <c r="A55" s="51"/>
      <c r="B55" s="48">
        <f>IF(AND(A55&gt;=$B$5,A55&lt;$D$5),($B$7*(IF(A55=0,1,A55^0)))+($B$8*(A55^1))+($B$9*(A55^2))+($B$10*(A55^3)),IF(AND(A55&gt;=$D$5,A55&lt;$F$5),($D$7*(IF(A55=0,1,A55^0)))+($D$8*(A55^1))+($D$9*(A55^2))+($D$10*(A55^3)),IF(AND(A55&gt;=$F$5,A55&lt;$H$5),($F$7*(IF(A55=0,1,A55^0)))+($F$8*(A55^1))+($F$9*(A55^2))+($F$10*(A55^3)),IF(AND(A55&gt;=$H$5,A55&lt;$J$5),($H$7*(IF(A55=0,1,A55^0)))+($H$8*(A55^1))+($H$9*(A55^2))+($H$10*(A55^3)),IF(AND(A55&gt;=$J$5,A55&lt;$L$5),($J$7*(IF(A55=0,1,A55^0)))+($J$8*(A55^1))+($J$9*(A55^2))+($J$10*(A55^3)),IF(A55&gt;=$L$5,($L$7*(IF(A55=0,1,A55^0)))+($L$8*(A55^1))+($L$9*(A55^2))+($L$10*(A55^3)),"Error"))))))</f>
        <v>0</v>
      </c>
      <c r="C55" s="49">
        <f>IF(AND(A55&gt;=$B$5,A55&lt;$D$5),(3*$B$10*(A55^2))+(2*$B$9*(A55^1))+(1*$B$8*(IF(A55=0,1,A55^0)))+(0*$B$7),IF(AND(A55&gt;=$D$5,A55&lt;$F$5),(3*$D$10*(A55^2))+(2*$D$9*(A55^1))+(1*$D$8*(IF(A55=0,1,A55^0)))+(0*$D$7),IF(AND(A55&gt;=$F$5,A55&lt;$H$5),(3*$F$10*(A55^2))+(2*$F$9*(A55^1))+(1*$F$8*(IF(A55=0,1,A55^0)))+(0*$F$7),IF(AND(A55&gt;=$H$5,A55&lt;$J$5),(3*$H$10*(A55^2))+(2*$H$9*(A55^1))+(1*$H$8*(IF(A55=0,1,A55^0)))+(0*$H$7),IF(AND(A55&gt;=$J$5,A55&lt;$L$5),(3*$J$10*(A55^2))+(2*$J$9*(A55^1))+(1*$J$8*(IF(A55=0,1,A55^0)))+(0*$J$7),IF(A55&gt;=$L$5,(3*$L$10*(A55^2))+(2*$L$9*(A55^1))+(1*$L$8*(IF(A55=0,1,A55^0)))+(0*$D$7),"Error"))))))*$B$12</f>
        <v>0</v>
      </c>
      <c r="D55" s="48">
        <f>$B$39</f>
        <v>0</v>
      </c>
      <c r="E55" s="49" t="e">
        <f>IF(AND(A55&gt;=$E$20,A55&lt;=$F$20),$H$20,IF(AND(A55&gt;=$E$21,A55&lt;=$F$21),$H$21,IF(AND(A55&gt;=$E$22,A55&lt;=$F$22),$H$22,IF(AND(A55&gt;=$E$23,A55&lt;=$F$23),$H$23,IF(AND(A55&gt;=$E$24,A55&lt;=$F$24),$H$24,"Error")))))+$B$19</f>
        <v>#DIV/0!</v>
      </c>
      <c r="F55" s="49">
        <f>IF(AND(A55&gt;=$E$20,A55&lt;=$F$20),$I$20,IF(AND(A55&gt;=$E$21,A55&lt;=$F$21),$I$21,IF(AND(A55&gt;=$E$22,A55&lt;=$F$22),$I$22,IF(AND(A55&gt;=$E$23,A55&lt;=$F$23),$I$23,IF(AND(A55&gt;=$E$24,A55&lt;=$F$24),$I$24,"Error")))))</f>
        <v>0</v>
      </c>
      <c r="G55" s="49">
        <f>IF(A55&lt;=$F$34,$B$34,IF(A55&gt;$F$34,$B$35+$B$34,"Error"))</f>
        <v>0</v>
      </c>
      <c r="H55" s="50" t="e">
        <f>(C55*D55)+E55+F55+G55</f>
        <v>#DIV/0!</v>
      </c>
      <c r="I55" s="2"/>
      <c r="J55" s="2"/>
      <c r="K55" s="2"/>
      <c r="L55" s="2"/>
      <c r="M55" s="2"/>
    </row>
    <row r="56" spans="1:13" ht="12.75">
      <c r="A56" s="51"/>
      <c r="B56" s="48">
        <f>IF(AND(A56&gt;=$B$5,A56&lt;$D$5),($B$7*(IF(A56=0,1,A56^0)))+($B$8*(A56^1))+($B$9*(A56^2))+($B$10*(A56^3)),IF(AND(A56&gt;=$D$5,A56&lt;$F$5),($D$7*(IF(A56=0,1,A56^0)))+($D$8*(A56^1))+($D$9*(A56^2))+($D$10*(A56^3)),IF(AND(A56&gt;=$F$5,A56&lt;$H$5),($F$7*(IF(A56=0,1,A56^0)))+($F$8*(A56^1))+($F$9*(A56^2))+($F$10*(A56^3)),IF(AND(A56&gt;=$H$5,A56&lt;$J$5),($H$7*(IF(A56=0,1,A56^0)))+($H$8*(A56^1))+($H$9*(A56^2))+($H$10*(A56^3)),IF(AND(A56&gt;=$J$5,A56&lt;$L$5),($J$7*(IF(A56=0,1,A56^0)))+($J$8*(A56^1))+($J$9*(A56^2))+($J$10*(A56^3)),IF(A56&gt;=$L$5,($L$7*(IF(A56=0,1,A56^0)))+($L$8*(A56^1))+($L$9*(A56^2))+($L$10*(A56^3)),"Error"))))))</f>
        <v>0</v>
      </c>
      <c r="C56" s="49">
        <f>IF(AND(A56&gt;=$B$5,A56&lt;$D$5),(3*$B$10*(A56^2))+(2*$B$9*(A56^1))+(1*$B$8*(IF(A56=0,1,A56^0)))+(0*$B$7),IF(AND(A56&gt;=$D$5,A56&lt;$F$5),(3*$D$10*(A56^2))+(2*$D$9*(A56^1))+(1*$D$8*(IF(A56=0,1,A56^0)))+(0*$D$7),IF(AND(A56&gt;=$F$5,A56&lt;$H$5),(3*$F$10*(A56^2))+(2*$F$9*(A56^1))+(1*$F$8*(IF(A56=0,1,A56^0)))+(0*$F$7),IF(AND(A56&gt;=$H$5,A56&lt;$J$5),(3*$H$10*(A56^2))+(2*$H$9*(A56^1))+(1*$H$8*(IF(A56=0,1,A56^0)))+(0*$H$7),IF(AND(A56&gt;=$J$5,A56&lt;$L$5),(3*$J$10*(A56^2))+(2*$J$9*(A56^1))+(1*$J$8*(IF(A56=0,1,A56^0)))+(0*$J$7),IF(A56&gt;=$L$5,(3*$L$10*(A56^2))+(2*$L$9*(A56^1))+(1*$L$8*(IF(A56=0,1,A56^0)))+(0*$D$7),"Error"))))))*$B$12</f>
        <v>0</v>
      </c>
      <c r="D56" s="48">
        <f>$B$39</f>
        <v>0</v>
      </c>
      <c r="E56" s="49" t="e">
        <f>IF(AND(A56&gt;=$E$20,A56&lt;=$F$20),$H$20,IF(AND(A56&gt;=$E$21,A56&lt;=$F$21),$H$21,IF(AND(A56&gt;=$E$22,A56&lt;=$F$22),$H$22,IF(AND(A56&gt;=$E$23,A56&lt;=$F$23),$H$23,IF(AND(A56&gt;=$E$24,A56&lt;=$F$24),$H$24,"Error")))))+$B$19</f>
        <v>#DIV/0!</v>
      </c>
      <c r="F56" s="49">
        <f>IF(AND(A56&gt;=$E$20,A56&lt;=$F$20),$I$20,IF(AND(A56&gt;=$E$21,A56&lt;=$F$21),$I$21,IF(AND(A56&gt;=$E$22,A56&lt;=$F$22),$I$22,IF(AND(A56&gt;=$E$23,A56&lt;=$F$23),$I$23,IF(AND(A56&gt;=$E$24,A56&lt;=$F$24),$I$24,"Error")))))</f>
        <v>0</v>
      </c>
      <c r="G56" s="49">
        <f>IF(A56&lt;=$F$34,$B$34,IF(A56&gt;$F$34,$B$35+$B$34,"Error"))</f>
        <v>0</v>
      </c>
      <c r="H56" s="50" t="e">
        <f>(C56*D56)+E56+F56+G56</f>
        <v>#DIV/0!</v>
      </c>
      <c r="I56" s="2"/>
      <c r="J56" s="2"/>
      <c r="K56" s="2"/>
      <c r="L56" s="2"/>
      <c r="M56" s="2"/>
    </row>
    <row r="57" spans="1:13" ht="12.75">
      <c r="A57" s="51"/>
      <c r="B57" s="48">
        <f>IF(AND(A57&gt;=$B$5,A57&lt;$D$5),($B$7*(IF(A57=0,1,A57^0)))+($B$8*(A57^1))+($B$9*(A57^2))+($B$10*(A57^3)),IF(AND(A57&gt;=$D$5,A57&lt;$F$5),($D$7*(IF(A57=0,1,A57^0)))+($D$8*(A57^1))+($D$9*(A57^2))+($D$10*(A57^3)),IF(AND(A57&gt;=$F$5,A57&lt;$H$5),($F$7*(IF(A57=0,1,A57^0)))+($F$8*(A57^1))+($F$9*(A57^2))+($F$10*(A57^3)),IF(AND(A57&gt;=$H$5,A57&lt;$J$5),($H$7*(IF(A57=0,1,A57^0)))+($H$8*(A57^1))+($H$9*(A57^2))+($H$10*(A57^3)),IF(AND(A57&gt;=$J$5,A57&lt;$L$5),($J$7*(IF(A57=0,1,A57^0)))+($J$8*(A57^1))+($J$9*(A57^2))+($J$10*(A57^3)),IF(A57&gt;=$L$5,($L$7*(IF(A57=0,1,A57^0)))+($L$8*(A57^1))+($L$9*(A57^2))+($L$10*(A57^3)),"Error"))))))</f>
        <v>0</v>
      </c>
      <c r="C57" s="49">
        <f>IF(AND(A57&gt;=$B$5,A57&lt;$D$5),(3*$B$10*(A57^2))+(2*$B$9*(A57^1))+(1*$B$8*(IF(A57=0,1,A57^0)))+(0*$B$7),IF(AND(A57&gt;=$D$5,A57&lt;$F$5),(3*$D$10*(A57^2))+(2*$D$9*(A57^1))+(1*$D$8*(IF(A57=0,1,A57^0)))+(0*$D$7),IF(AND(A57&gt;=$F$5,A57&lt;$H$5),(3*$F$10*(A57^2))+(2*$F$9*(A57^1))+(1*$F$8*(IF(A57=0,1,A57^0)))+(0*$F$7),IF(AND(A57&gt;=$H$5,A57&lt;$J$5),(3*$H$10*(A57^2))+(2*$H$9*(A57^1))+(1*$H$8*(IF(A57=0,1,A57^0)))+(0*$H$7),IF(AND(A57&gt;=$J$5,A57&lt;$L$5),(3*$J$10*(A57^2))+(2*$J$9*(A57^1))+(1*$J$8*(IF(A57=0,1,A57^0)))+(0*$J$7),IF(A57&gt;=$L$5,(3*$L$10*(A57^2))+(2*$L$9*(A57^1))+(1*$L$8*(IF(A57=0,1,A57^0)))+(0*$D$7),"Error"))))))*$B$12</f>
        <v>0</v>
      </c>
      <c r="D57" s="48">
        <f>$B$39</f>
        <v>0</v>
      </c>
      <c r="E57" s="49" t="e">
        <f>IF(AND(A57&gt;=$E$20,A57&lt;=$F$20),$H$20,IF(AND(A57&gt;=$E$21,A57&lt;=$F$21),$H$21,IF(AND(A57&gt;=$E$22,A57&lt;=$F$22),$H$22,IF(AND(A57&gt;=$E$23,A57&lt;=$F$23),$H$23,IF(AND(A57&gt;=$E$24,A57&lt;=$F$24),$H$24,"Error")))))+$B$19</f>
        <v>#DIV/0!</v>
      </c>
      <c r="F57" s="49">
        <f>IF(AND(A57&gt;=$E$20,A57&lt;=$F$20),$I$20,IF(AND(A57&gt;=$E$21,A57&lt;=$F$21),$I$21,IF(AND(A57&gt;=$E$22,A57&lt;=$F$22),$I$22,IF(AND(A57&gt;=$E$23,A57&lt;=$F$23),$I$23,IF(AND(A57&gt;=$E$24,A57&lt;=$F$24),$I$24,"Error")))))</f>
        <v>0</v>
      </c>
      <c r="G57" s="49">
        <f>IF(A57&lt;=$F$34,$B$34,IF(A57&gt;$F$34,$B$35+$B$34,"Error"))</f>
        <v>0</v>
      </c>
      <c r="H57" s="50" t="e">
        <f>(C57*D57)+E57+F57+G57</f>
        <v>#DIV/0!</v>
      </c>
      <c r="I57" s="2"/>
      <c r="J57" s="2"/>
      <c r="K57" s="2"/>
      <c r="L57" s="2"/>
      <c r="M57" s="2"/>
    </row>
    <row r="58" spans="1:13" ht="12.75">
      <c r="A58" s="51"/>
      <c r="B58" s="48">
        <f>IF(AND(A58&gt;=$B$5,A58&lt;$D$5),($B$7*(IF(A58=0,1,A58^0)))+($B$8*(A58^1))+($B$9*(A58^2))+($B$10*(A58^3)),IF(AND(A58&gt;=$D$5,A58&lt;$F$5),($D$7*(IF(A58=0,1,A58^0)))+($D$8*(A58^1))+($D$9*(A58^2))+($D$10*(A58^3)),IF(AND(A58&gt;=$F$5,A58&lt;$H$5),($F$7*(IF(A58=0,1,A58^0)))+($F$8*(A58^1))+($F$9*(A58^2))+($F$10*(A58^3)),IF(AND(A58&gt;=$H$5,A58&lt;$J$5),($H$7*(IF(A58=0,1,A58^0)))+($H$8*(A58^1))+($H$9*(A58^2))+($H$10*(A58^3)),IF(AND(A58&gt;=$J$5,A58&lt;$L$5),($J$7*(IF(A58=0,1,A58^0)))+($J$8*(A58^1))+($J$9*(A58^2))+($J$10*(A58^3)),IF(A58&gt;=$L$5,($L$7*(IF(A58=0,1,A58^0)))+($L$8*(A58^1))+($L$9*(A58^2))+($L$10*(A58^3)),"Error"))))))</f>
        <v>0</v>
      </c>
      <c r="C58" s="49">
        <f>IF(AND(A58&gt;=$B$5,A58&lt;$D$5),(3*$B$10*(A58^2))+(2*$B$9*(A58^1))+(1*$B$8*(IF(A58=0,1,A58^0)))+(0*$B$7),IF(AND(A58&gt;=$D$5,A58&lt;$F$5),(3*$D$10*(A58^2))+(2*$D$9*(A58^1))+(1*$D$8*(IF(A58=0,1,A58^0)))+(0*$D$7),IF(AND(A58&gt;=$F$5,A58&lt;$H$5),(3*$F$10*(A58^2))+(2*$F$9*(A58^1))+(1*$F$8*(IF(A58=0,1,A58^0)))+(0*$F$7),IF(AND(A58&gt;=$H$5,A58&lt;$J$5),(3*$H$10*(A58^2))+(2*$H$9*(A58^1))+(1*$H$8*(IF(A58=0,1,A58^0)))+(0*$H$7),IF(AND(A58&gt;=$J$5,A58&lt;$L$5),(3*$J$10*(A58^2))+(2*$J$9*(A58^1))+(1*$J$8*(IF(A58=0,1,A58^0)))+(0*$J$7),IF(A58&gt;=$L$5,(3*$L$10*(A58^2))+(2*$L$9*(A58^1))+(1*$L$8*(IF(A58=0,1,A58^0)))+(0*$D$7),"Error"))))))*$B$12</f>
        <v>0</v>
      </c>
      <c r="D58" s="48">
        <f>$B$39</f>
        <v>0</v>
      </c>
      <c r="E58" s="49" t="e">
        <f>IF(AND(A58&gt;=$E$20,A58&lt;=$F$20),$H$20,IF(AND(A58&gt;=$E$21,A58&lt;=$F$21),$H$21,IF(AND(A58&gt;=$E$22,A58&lt;=$F$22),$H$22,IF(AND(A58&gt;=$E$23,A58&lt;=$F$23),$H$23,IF(AND(A58&gt;=$E$24,A58&lt;=$F$24),$H$24,"Error")))))+$B$19</f>
        <v>#DIV/0!</v>
      </c>
      <c r="F58" s="49">
        <f>IF(AND(A58&gt;=$E$20,A58&lt;=$F$20),$I$20,IF(AND(A58&gt;=$E$21,A58&lt;=$F$21),$I$21,IF(AND(A58&gt;=$E$22,A58&lt;=$F$22),$I$22,IF(AND(A58&gt;=$E$23,A58&lt;=$F$23),$I$23,IF(AND(A58&gt;=$E$24,A58&lt;=$F$24),$I$24,"Error")))))</f>
        <v>0</v>
      </c>
      <c r="G58" s="49">
        <f>IF(A58&lt;=$F$34,$B$34,IF(A58&gt;$F$34,$B$35+$B$34,"Error"))</f>
        <v>0</v>
      </c>
      <c r="H58" s="50" t="e">
        <f>(C58*D58)+E58+F58+G58</f>
        <v>#DIV/0!</v>
      </c>
      <c r="I58" s="2"/>
      <c r="J58" s="2"/>
      <c r="K58" s="2"/>
      <c r="L58" s="2"/>
      <c r="M58" s="2"/>
    </row>
    <row r="59" spans="1:13" ht="12.75">
      <c r="A59" s="51"/>
      <c r="B59" s="48">
        <f>IF(AND(A59&gt;=$B$5,A59&lt;$D$5),($B$7*(IF(A59=0,1,A59^0)))+($B$8*(A59^1))+($B$9*(A59^2))+($B$10*(A59^3)),IF(AND(A59&gt;=$D$5,A59&lt;$F$5),($D$7*(IF(A59=0,1,A59^0)))+($D$8*(A59^1))+($D$9*(A59^2))+($D$10*(A59^3)),IF(AND(A59&gt;=$F$5,A59&lt;$H$5),($F$7*(IF(A59=0,1,A59^0)))+($F$8*(A59^1))+($F$9*(A59^2))+($F$10*(A59^3)),IF(AND(A59&gt;=$H$5,A59&lt;$J$5),($H$7*(IF(A59=0,1,A59^0)))+($H$8*(A59^1))+($H$9*(A59^2))+($H$10*(A59^3)),IF(AND(A59&gt;=$J$5,A59&lt;$L$5),($J$7*(IF(A59=0,1,A59^0)))+($J$8*(A59^1))+($J$9*(A59^2))+($J$10*(A59^3)),IF(A59&gt;=$L$5,($L$7*(IF(A59=0,1,A59^0)))+($L$8*(A59^1))+($L$9*(A59^2))+($L$10*(A59^3)),"Error"))))))</f>
        <v>0</v>
      </c>
      <c r="C59" s="49">
        <f>IF(AND(A59&gt;=$B$5,A59&lt;$D$5),(3*$B$10*(A59^2))+(2*$B$9*(A59^1))+(1*$B$8*(IF(A59=0,1,A59^0)))+(0*$B$7),IF(AND(A59&gt;=$D$5,A59&lt;$F$5),(3*$D$10*(A59^2))+(2*$D$9*(A59^1))+(1*$D$8*(IF(A59=0,1,A59^0)))+(0*$D$7),IF(AND(A59&gt;=$F$5,A59&lt;$H$5),(3*$F$10*(A59^2))+(2*$F$9*(A59^1))+(1*$F$8*(IF(A59=0,1,A59^0)))+(0*$F$7),IF(AND(A59&gt;=$H$5,A59&lt;$J$5),(3*$H$10*(A59^2))+(2*$H$9*(A59^1))+(1*$H$8*(IF(A59=0,1,A59^0)))+(0*$H$7),IF(AND(A59&gt;=$J$5,A59&lt;$L$5),(3*$J$10*(A59^2))+(2*$J$9*(A59^1))+(1*$J$8*(IF(A59=0,1,A59^0)))+(0*$J$7),IF(A59&gt;=$L$5,(3*$L$10*(A59^2))+(2*$L$9*(A59^1))+(1*$L$8*(IF(A59=0,1,A59^0)))+(0*$D$7),"Error"))))))*$B$12</f>
        <v>0</v>
      </c>
      <c r="D59" s="48">
        <f>$B$39</f>
        <v>0</v>
      </c>
      <c r="E59" s="49" t="e">
        <f>IF(AND(A59&gt;=$E$20,A59&lt;=$F$20),$H$20,IF(AND(A59&gt;=$E$21,A59&lt;=$F$21),$H$21,IF(AND(A59&gt;=$E$22,A59&lt;=$F$22),$H$22,IF(AND(A59&gt;=$E$23,A59&lt;=$F$23),$H$23,IF(AND(A59&gt;=$E$24,A59&lt;=$F$24),$H$24,"Error")))))+$B$19</f>
        <v>#DIV/0!</v>
      </c>
      <c r="F59" s="49">
        <f>IF(AND(A59&gt;=$E$20,A59&lt;=$F$20),$I$20,IF(AND(A59&gt;=$E$21,A59&lt;=$F$21),$I$21,IF(AND(A59&gt;=$E$22,A59&lt;=$F$22),$I$22,IF(AND(A59&gt;=$E$23,A59&lt;=$F$23),$I$23,IF(AND(A59&gt;=$E$24,A59&lt;=$F$24),$I$24,"Error")))))</f>
        <v>0</v>
      </c>
      <c r="G59" s="49">
        <f>IF(A59&lt;=$F$34,$B$34,IF(A59&gt;$F$34,$B$35+$B$34,"Error"))</f>
        <v>0</v>
      </c>
      <c r="H59" s="50" t="e">
        <f>(C59*D59)+E59+F59+G59</f>
        <v>#DIV/0!</v>
      </c>
      <c r="I59" s="2"/>
      <c r="J59" s="2"/>
      <c r="K59" s="2"/>
      <c r="L59" s="2"/>
      <c r="M59" s="2"/>
    </row>
    <row r="60" spans="1:13" ht="12.75">
      <c r="A60" s="51"/>
      <c r="B60" s="48">
        <f>IF(AND(A60&gt;=$B$5,A60&lt;$D$5),($B$7*(IF(A60=0,1,A60^0)))+($B$8*(A60^1))+($B$9*(A60^2))+($B$10*(A60^3)),IF(AND(A60&gt;=$D$5,A60&lt;$F$5),($D$7*(IF(A60=0,1,A60^0)))+($D$8*(A60^1))+($D$9*(A60^2))+($D$10*(A60^3)),IF(AND(A60&gt;=$F$5,A60&lt;$H$5),($F$7*(IF(A60=0,1,A60^0)))+($F$8*(A60^1))+($F$9*(A60^2))+($F$10*(A60^3)),IF(AND(A60&gt;=$H$5,A60&lt;$J$5),($H$7*(IF(A60=0,1,A60^0)))+($H$8*(A60^1))+($H$9*(A60^2))+($H$10*(A60^3)),IF(AND(A60&gt;=$J$5,A60&lt;$L$5),($J$7*(IF(A60=0,1,A60^0)))+($J$8*(A60^1))+($J$9*(A60^2))+($J$10*(A60^3)),IF(A60&gt;=$L$5,($L$7*(IF(A60=0,1,A60^0)))+($L$8*(A60^1))+($L$9*(A60^2))+($L$10*(A60^3)),"Error"))))))</f>
        <v>0</v>
      </c>
      <c r="C60" s="49">
        <f>IF(AND(A60&gt;=$B$5,A60&lt;$D$5),(3*$B$10*(A60^2))+(2*$B$9*(A60^1))+(1*$B$8*(IF(A60=0,1,A60^0)))+(0*$B$7),IF(AND(A60&gt;=$D$5,A60&lt;$F$5),(3*$D$10*(A60^2))+(2*$D$9*(A60^1))+(1*$D$8*(IF(A60=0,1,A60^0)))+(0*$D$7),IF(AND(A60&gt;=$F$5,A60&lt;$H$5),(3*$F$10*(A60^2))+(2*$F$9*(A60^1))+(1*$F$8*(IF(A60=0,1,A60^0)))+(0*$F$7),IF(AND(A60&gt;=$H$5,A60&lt;$J$5),(3*$H$10*(A60^2))+(2*$H$9*(A60^1))+(1*$H$8*(IF(A60=0,1,A60^0)))+(0*$H$7),IF(AND(A60&gt;=$J$5,A60&lt;$L$5),(3*$J$10*(A60^2))+(2*$J$9*(A60^1))+(1*$J$8*(IF(A60=0,1,A60^0)))+(0*$J$7),IF(A60&gt;=$L$5,(3*$L$10*(A60^2))+(2*$L$9*(A60^1))+(1*$L$8*(IF(A60=0,1,A60^0)))+(0*$D$7),"Error"))))))*$B$12</f>
        <v>0</v>
      </c>
      <c r="D60" s="48">
        <f>$B$39</f>
        <v>0</v>
      </c>
      <c r="E60" s="49" t="e">
        <f>IF(AND(A60&gt;=$E$20,A60&lt;=$F$20),$H$20,IF(AND(A60&gt;=$E$21,A60&lt;=$F$21),$H$21,IF(AND(A60&gt;=$E$22,A60&lt;=$F$22),$H$22,IF(AND(A60&gt;=$E$23,A60&lt;=$F$23),$H$23,IF(AND(A60&gt;=$E$24,A60&lt;=$F$24),$H$24,"Error")))))+$B$19</f>
        <v>#DIV/0!</v>
      </c>
      <c r="F60" s="49">
        <f>IF(AND(A60&gt;=$E$20,A60&lt;=$F$20),$I$20,IF(AND(A60&gt;=$E$21,A60&lt;=$F$21),$I$21,IF(AND(A60&gt;=$E$22,A60&lt;=$F$22),$I$22,IF(AND(A60&gt;=$E$23,A60&lt;=$F$23),$I$23,IF(AND(A60&gt;=$E$24,A60&lt;=$F$24),$I$24,"Error")))))</f>
        <v>0</v>
      </c>
      <c r="G60" s="49">
        <f>IF(A60&lt;=$F$34,$B$34,IF(A60&gt;$F$34,$B$35+$B$34,"Error"))</f>
        <v>0</v>
      </c>
      <c r="H60" s="50" t="e">
        <f>(C60*D60)+E60+F60+G60</f>
        <v>#DIV/0!</v>
      </c>
      <c r="I60" s="2"/>
      <c r="J60" s="2"/>
      <c r="K60" s="2"/>
      <c r="L60" s="2"/>
      <c r="M60" s="2"/>
    </row>
    <row r="61" spans="1:13" ht="12.75">
      <c r="A61" s="51"/>
      <c r="B61" s="48">
        <f>IF(AND(A61&gt;=$B$5,A61&lt;$D$5),($B$7*(IF(A61=0,1,A61^0)))+($B$8*(A61^1))+($B$9*(A61^2))+($B$10*(A61^3)),IF(AND(A61&gt;=$D$5,A61&lt;$F$5),($D$7*(IF(A61=0,1,A61^0)))+($D$8*(A61^1))+($D$9*(A61^2))+($D$10*(A61^3)),IF(AND(A61&gt;=$F$5,A61&lt;$H$5),($F$7*(IF(A61=0,1,A61^0)))+($F$8*(A61^1))+($F$9*(A61^2))+($F$10*(A61^3)),IF(AND(A61&gt;=$H$5,A61&lt;$J$5),($H$7*(IF(A61=0,1,A61^0)))+($H$8*(A61^1))+($H$9*(A61^2))+($H$10*(A61^3)),IF(AND(A61&gt;=$J$5,A61&lt;$L$5),($J$7*(IF(A61=0,1,A61^0)))+($J$8*(A61^1))+($J$9*(A61^2))+($J$10*(A61^3)),IF(A61&gt;=$L$5,($L$7*(IF(A61=0,1,A61^0)))+($L$8*(A61^1))+($L$9*(A61^2))+($L$10*(A61^3)),"Error"))))))</f>
        <v>0</v>
      </c>
      <c r="C61" s="49">
        <f>IF(AND(A61&gt;=$B$5,A61&lt;$D$5),(3*$B$10*(A61^2))+(2*$B$9*(A61^1))+(1*$B$8*(IF(A61=0,1,A61^0)))+(0*$B$7),IF(AND(A61&gt;=$D$5,A61&lt;$F$5),(3*$D$10*(A61^2))+(2*$D$9*(A61^1))+(1*$D$8*(IF(A61=0,1,A61^0)))+(0*$D$7),IF(AND(A61&gt;=$F$5,A61&lt;$H$5),(3*$F$10*(A61^2))+(2*$F$9*(A61^1))+(1*$F$8*(IF(A61=0,1,A61^0)))+(0*$F$7),IF(AND(A61&gt;=$H$5,A61&lt;$J$5),(3*$H$10*(A61^2))+(2*$H$9*(A61^1))+(1*$H$8*(IF(A61=0,1,A61^0)))+(0*$H$7),IF(AND(A61&gt;=$J$5,A61&lt;$L$5),(3*$J$10*(A61^2))+(2*$J$9*(A61^1))+(1*$J$8*(IF(A61=0,1,A61^0)))+(0*$J$7),IF(A61&gt;=$L$5,(3*$L$10*(A61^2))+(2*$L$9*(A61^1))+(1*$L$8*(IF(A61=0,1,A61^0)))+(0*$D$7),"Error"))))))*$B$12</f>
        <v>0</v>
      </c>
      <c r="D61" s="48">
        <f>$B$39</f>
        <v>0</v>
      </c>
      <c r="E61" s="49" t="e">
        <f>IF(AND(A61&gt;=$E$20,A61&lt;=$F$20),$H$20,IF(AND(A61&gt;=$E$21,A61&lt;=$F$21),$H$21,IF(AND(A61&gt;=$E$22,A61&lt;=$F$22),$H$22,IF(AND(A61&gt;=$E$23,A61&lt;=$F$23),$H$23,IF(AND(A61&gt;=$E$24,A61&lt;=$F$24),$H$24,"Error")))))+$B$19</f>
        <v>#DIV/0!</v>
      </c>
      <c r="F61" s="49">
        <f>IF(AND(A61&gt;=$E$20,A61&lt;=$F$20),$I$20,IF(AND(A61&gt;=$E$21,A61&lt;=$F$21),$I$21,IF(AND(A61&gt;=$E$22,A61&lt;=$F$22),$I$22,IF(AND(A61&gt;=$E$23,A61&lt;=$F$23),$I$23,IF(AND(A61&gt;=$E$24,A61&lt;=$F$24),$I$24,"Error")))))</f>
        <v>0</v>
      </c>
      <c r="G61" s="49">
        <f>IF(A61&lt;=$F$34,$B$34,IF(A61&gt;$F$34,$B$35+$B$34,"Error"))</f>
        <v>0</v>
      </c>
      <c r="H61" s="50" t="e">
        <f>(C61*D61)+E61+F61+G61</f>
        <v>#DIV/0!</v>
      </c>
      <c r="I61" s="2"/>
      <c r="J61" s="2"/>
      <c r="K61" s="2"/>
      <c r="L61" s="2"/>
      <c r="M61" s="2"/>
    </row>
    <row r="62" spans="1:13" ht="12.75">
      <c r="A62" s="51"/>
      <c r="B62" s="48">
        <f>IF(AND(A62&gt;=$B$5,A62&lt;$D$5),($B$7*(IF(A62=0,1,A62^0)))+($B$8*(A62^1))+($B$9*(A62^2))+($B$10*(A62^3)),IF(AND(A62&gt;=$D$5,A62&lt;$F$5),($D$7*(IF(A62=0,1,A62^0)))+($D$8*(A62^1))+($D$9*(A62^2))+($D$10*(A62^3)),IF(AND(A62&gt;=$F$5,A62&lt;$H$5),($F$7*(IF(A62=0,1,A62^0)))+($F$8*(A62^1))+($F$9*(A62^2))+($F$10*(A62^3)),IF(AND(A62&gt;=$H$5,A62&lt;$J$5),($H$7*(IF(A62=0,1,A62^0)))+($H$8*(A62^1))+($H$9*(A62^2))+($H$10*(A62^3)),IF(AND(A62&gt;=$J$5,A62&lt;$L$5),($J$7*(IF(A62=0,1,A62^0)))+($J$8*(A62^1))+($J$9*(A62^2))+($J$10*(A62^3)),IF(A62&gt;=$L$5,($L$7*(IF(A62=0,1,A62^0)))+($L$8*(A62^1))+($L$9*(A62^2))+($L$10*(A62^3)),"Error"))))))</f>
        <v>0</v>
      </c>
      <c r="C62" s="49">
        <f>IF(AND(A62&gt;=$B$5,A62&lt;$D$5),(3*$B$10*(A62^2))+(2*$B$9*(A62^1))+(1*$B$8*(IF(A62=0,1,A62^0)))+(0*$B$7),IF(AND(A62&gt;=$D$5,A62&lt;$F$5),(3*$D$10*(A62^2))+(2*$D$9*(A62^1))+(1*$D$8*(IF(A62=0,1,A62^0)))+(0*$D$7),IF(AND(A62&gt;=$F$5,A62&lt;$H$5),(3*$F$10*(A62^2))+(2*$F$9*(A62^1))+(1*$F$8*(IF(A62=0,1,A62^0)))+(0*$F$7),IF(AND(A62&gt;=$H$5,A62&lt;$J$5),(3*$H$10*(A62^2))+(2*$H$9*(A62^1))+(1*$H$8*(IF(A62=0,1,A62^0)))+(0*$H$7),IF(AND(A62&gt;=$J$5,A62&lt;$L$5),(3*$J$10*(A62^2))+(2*$J$9*(A62^1))+(1*$J$8*(IF(A62=0,1,A62^0)))+(0*$J$7),IF(A62&gt;=$L$5,(3*$L$10*(A62^2))+(2*$L$9*(A62^1))+(1*$L$8*(IF(A62=0,1,A62^0)))+(0*$D$7),"Error"))))))*$B$12</f>
        <v>0</v>
      </c>
      <c r="D62" s="48">
        <f>$B$39</f>
        <v>0</v>
      </c>
      <c r="E62" s="49" t="e">
        <f>IF(AND(A62&gt;=$E$20,A62&lt;=$F$20),$H$20,IF(AND(A62&gt;=$E$21,A62&lt;=$F$21),$H$21,IF(AND(A62&gt;=$E$22,A62&lt;=$F$22),$H$22,IF(AND(A62&gt;=$E$23,A62&lt;=$F$23),$H$23,IF(AND(A62&gt;=$E$24,A62&lt;=$F$24),$H$24,"Error")))))+$B$19</f>
        <v>#DIV/0!</v>
      </c>
      <c r="F62" s="49">
        <f>IF(AND(A62&gt;=$E$20,A62&lt;=$F$20),$I$20,IF(AND(A62&gt;=$E$21,A62&lt;=$F$21),$I$21,IF(AND(A62&gt;=$E$22,A62&lt;=$F$22),$I$22,IF(AND(A62&gt;=$E$23,A62&lt;=$F$23),$I$23,IF(AND(A62&gt;=$E$24,A62&lt;=$F$24),$I$24,"Error")))))</f>
        <v>0</v>
      </c>
      <c r="G62" s="49">
        <f>IF(A62&lt;=$F$34,$B$34,IF(A62&gt;$F$34,$B$35+$B$34,"Error"))</f>
        <v>0</v>
      </c>
      <c r="H62" s="50" t="e">
        <f>(C62*D62)+E62+F62+G62</f>
        <v>#DIV/0!</v>
      </c>
      <c r="I62" s="2"/>
      <c r="J62" s="2"/>
      <c r="K62" s="2"/>
      <c r="L62" s="2"/>
      <c r="M62" s="2"/>
    </row>
    <row r="63" spans="1:13" ht="12.75">
      <c r="A63" s="51"/>
      <c r="B63" s="48">
        <f>IF(AND(A63&gt;=$B$5,A63&lt;$D$5),($B$7*(IF(A63=0,1,A63^0)))+($B$8*(A63^1))+($B$9*(A63^2))+($B$10*(A63^3)),IF(AND(A63&gt;=$D$5,A63&lt;$F$5),($D$7*(IF(A63=0,1,A63^0)))+($D$8*(A63^1))+($D$9*(A63^2))+($D$10*(A63^3)),IF(AND(A63&gt;=$F$5,A63&lt;$H$5),($F$7*(IF(A63=0,1,A63^0)))+($F$8*(A63^1))+($F$9*(A63^2))+($F$10*(A63^3)),IF(AND(A63&gt;=$H$5,A63&lt;$J$5),($H$7*(IF(A63=0,1,A63^0)))+($H$8*(A63^1))+($H$9*(A63^2))+($H$10*(A63^3)),IF(AND(A63&gt;=$J$5,A63&lt;$L$5),($J$7*(IF(A63=0,1,A63^0)))+($J$8*(A63^1))+($J$9*(A63^2))+($J$10*(A63^3)),IF(A63&gt;=$L$5,($L$7*(IF(A63=0,1,A63^0)))+($L$8*(A63^1))+($L$9*(A63^2))+($L$10*(A63^3)),"Error"))))))</f>
        <v>0</v>
      </c>
      <c r="C63" s="49">
        <f>IF(AND(A63&gt;=$B$5,A63&lt;$D$5),(3*$B$10*(A63^2))+(2*$B$9*(A63^1))+(1*$B$8*(IF(A63=0,1,A63^0)))+(0*$B$7),IF(AND(A63&gt;=$D$5,A63&lt;$F$5),(3*$D$10*(A63^2))+(2*$D$9*(A63^1))+(1*$D$8*(IF(A63=0,1,A63^0)))+(0*$D$7),IF(AND(A63&gt;=$F$5,A63&lt;$H$5),(3*$F$10*(A63^2))+(2*$F$9*(A63^1))+(1*$F$8*(IF(A63=0,1,A63^0)))+(0*$F$7),IF(AND(A63&gt;=$H$5,A63&lt;$J$5),(3*$H$10*(A63^2))+(2*$H$9*(A63^1))+(1*$H$8*(IF(A63=0,1,A63^0)))+(0*$H$7),IF(AND(A63&gt;=$J$5,A63&lt;$L$5),(3*$J$10*(A63^2))+(2*$J$9*(A63^1))+(1*$J$8*(IF(A63=0,1,A63^0)))+(0*$J$7),IF(A63&gt;=$L$5,(3*$L$10*(A63^2))+(2*$L$9*(A63^1))+(1*$L$8*(IF(A63=0,1,A63^0)))+(0*$D$7),"Error"))))))*$B$12</f>
        <v>0</v>
      </c>
      <c r="D63" s="48">
        <f>$B$39</f>
        <v>0</v>
      </c>
      <c r="E63" s="49" t="e">
        <f>IF(AND(A63&gt;=$E$20,A63&lt;=$F$20),$H$20,IF(AND(A63&gt;=$E$21,A63&lt;=$F$21),$H$21,IF(AND(A63&gt;=$E$22,A63&lt;=$F$22),$H$22,IF(AND(A63&gt;=$E$23,A63&lt;=$F$23),$H$23,IF(AND(A63&gt;=$E$24,A63&lt;=$F$24),$H$24,"Error")))))+$B$19</f>
        <v>#DIV/0!</v>
      </c>
      <c r="F63" s="49">
        <f>IF(AND(A63&gt;=$E$20,A63&lt;=$F$20),$I$20,IF(AND(A63&gt;=$E$21,A63&lt;=$F$21),$I$21,IF(AND(A63&gt;=$E$22,A63&lt;=$F$22),$I$22,IF(AND(A63&gt;=$E$23,A63&lt;=$F$23),$I$23,IF(AND(A63&gt;=$E$24,A63&lt;=$F$24),$I$24,"Error")))))</f>
        <v>0</v>
      </c>
      <c r="G63" s="49">
        <f>IF(A63&lt;=$F$34,$B$34,IF(A63&gt;$F$34,$B$35+$B$34,"Error"))</f>
        <v>0</v>
      </c>
      <c r="H63" s="50" t="e">
        <f>(C63*D63)+E63+F63+G63</f>
        <v>#DIV/0!</v>
      </c>
      <c r="I63" s="2"/>
      <c r="J63" s="2"/>
      <c r="K63" s="2"/>
      <c r="L63" s="2"/>
      <c r="M63" s="2"/>
    </row>
    <row r="64" spans="1:13" ht="12.75">
      <c r="A64" s="51"/>
      <c r="B64" s="48">
        <f>IF(AND(A64&gt;=$B$5,A64&lt;$D$5),($B$7*(IF(A64=0,1,A64^0)))+($B$8*(A64^1))+($B$9*(A64^2))+($B$10*(A64^3)),IF(AND(A64&gt;=$D$5,A64&lt;$F$5),($D$7*(IF(A64=0,1,A64^0)))+($D$8*(A64^1))+($D$9*(A64^2))+($D$10*(A64^3)),IF(AND(A64&gt;=$F$5,A64&lt;$H$5),($F$7*(IF(A64=0,1,A64^0)))+($F$8*(A64^1))+($F$9*(A64^2))+($F$10*(A64^3)),IF(AND(A64&gt;=$H$5,A64&lt;$J$5),($H$7*(IF(A64=0,1,A64^0)))+($H$8*(A64^1))+($H$9*(A64^2))+($H$10*(A64^3)),IF(AND(A64&gt;=$J$5,A64&lt;$L$5),($J$7*(IF(A64=0,1,A64^0)))+($J$8*(A64^1))+($J$9*(A64^2))+($J$10*(A64^3)),IF(A64&gt;=$L$5,($L$7*(IF(A64=0,1,A64^0)))+($L$8*(A64^1))+($L$9*(A64^2))+($L$10*(A64^3)),"Error"))))))</f>
        <v>0</v>
      </c>
      <c r="C64" s="49">
        <f>IF(AND(A64&gt;=$B$5,A64&lt;$D$5),(3*$B$10*(A64^2))+(2*$B$9*(A64^1))+(1*$B$8*(IF(A64=0,1,A64^0)))+(0*$B$7),IF(AND(A64&gt;=$D$5,A64&lt;$F$5),(3*$D$10*(A64^2))+(2*$D$9*(A64^1))+(1*$D$8*(IF(A64=0,1,A64^0)))+(0*$D$7),IF(AND(A64&gt;=$F$5,A64&lt;$H$5),(3*$F$10*(A64^2))+(2*$F$9*(A64^1))+(1*$F$8*(IF(A64=0,1,A64^0)))+(0*$F$7),IF(AND(A64&gt;=$H$5,A64&lt;$J$5),(3*$H$10*(A64^2))+(2*$H$9*(A64^1))+(1*$H$8*(IF(A64=0,1,A64^0)))+(0*$H$7),IF(AND(A64&gt;=$J$5,A64&lt;$L$5),(3*$J$10*(A64^2))+(2*$J$9*(A64^1))+(1*$J$8*(IF(A64=0,1,A64^0)))+(0*$J$7),IF(A64&gt;=$L$5,(3*$L$10*(A64^2))+(2*$L$9*(A64^1))+(1*$L$8*(IF(A64=0,1,A64^0)))+(0*$D$7),"Error"))))))*$B$12</f>
        <v>0</v>
      </c>
      <c r="D64" s="48">
        <f>$B$39</f>
        <v>0</v>
      </c>
      <c r="E64" s="49" t="e">
        <f>IF(AND(A64&gt;=$E$20,A64&lt;=$F$20),$H$20,IF(AND(A64&gt;=$E$21,A64&lt;=$F$21),$H$21,IF(AND(A64&gt;=$E$22,A64&lt;=$F$22),$H$22,IF(AND(A64&gt;=$E$23,A64&lt;=$F$23),$H$23,IF(AND(A64&gt;=$E$24,A64&lt;=$F$24),$H$24,"Error")))))+$B$19</f>
        <v>#DIV/0!</v>
      </c>
      <c r="F64" s="49">
        <f>IF(AND(A64&gt;=$E$20,A64&lt;=$F$20),$I$20,IF(AND(A64&gt;=$E$21,A64&lt;=$F$21),$I$21,IF(AND(A64&gt;=$E$22,A64&lt;=$F$22),$I$22,IF(AND(A64&gt;=$E$23,A64&lt;=$F$23),$I$23,IF(AND(A64&gt;=$E$24,A64&lt;=$F$24),$I$24,"Error")))))</f>
        <v>0</v>
      </c>
      <c r="G64" s="49">
        <f>IF(A64&lt;=$F$34,$B$34,IF(A64&gt;$F$34,$B$35+$B$34,"Error"))</f>
        <v>0</v>
      </c>
      <c r="H64" s="50" t="e">
        <f>(C64*D64)+E64+F64+G64</f>
        <v>#DIV/0!</v>
      </c>
      <c r="I64" s="2"/>
      <c r="J64" s="2"/>
      <c r="K64" s="2"/>
      <c r="L64" s="2"/>
      <c r="M64" s="2"/>
    </row>
    <row r="65" spans="1:13" ht="12.75">
      <c r="A65" s="52"/>
      <c r="B65" s="53">
        <f>IF(AND(A65&gt;=$B$5,A65&lt;$D$5),($B$7*(IF(A65=0,1,A65^0)))+($B$8*(A65^1))+($B$9*(A65^2))+($B$10*(A65^3)),IF(AND(A65&gt;=$D$5,A65&lt;$F$5),($D$7*(IF(A65=0,1,A65^0)))+($D$8*(A65^1))+($D$9*(A65^2))+($D$10*(A65^3)),IF(AND(A65&gt;=$F$5,A65&lt;$H$5),($F$7*(IF(A65=0,1,A65^0)))+($F$8*(A65^1))+($F$9*(A65^2))+($F$10*(A65^3)),IF(AND(A65&gt;=$H$5,A65&lt;$J$5),($H$7*(IF(A65=0,1,A65^0)))+($H$8*(A65^1))+($H$9*(A65^2))+($H$10*(A65^3)),IF(AND(A65&gt;=$J$5,A65&lt;$L$5),($J$7*(IF(A65=0,1,A65^0)))+($J$8*(A65^1))+($J$9*(A65^2))+($J$10*(A65^3)),IF(A65&gt;=$L$5,($L$7*(IF(A65=0,1,A65^0)))+($L$8*(A65^1))+($L$9*(A65^2))+($L$10*(A65^3)),"Error"))))))</f>
        <v>0</v>
      </c>
      <c r="C65" s="54">
        <f>IF(AND(A65&gt;=$B$5,A65&lt;$D$5),(3*$B$10*(A65^2))+(2*$B$9*(A65^1))+(1*$B$8*(IF(A65=0,1,A65^0)))+(0*$B$7),IF(AND(A65&gt;=$D$5,A65&lt;$F$5),(3*$D$10*(A65^2))+(2*$D$9*(A65^1))+(1*$D$8*(IF(A65=0,1,A65^0)))+(0*$D$7),IF(AND(A65&gt;=$F$5,A65&lt;$H$5),(3*$F$10*(A65^2))+(2*$F$9*(A65^1))+(1*$F$8*(IF(A65=0,1,A65^0)))+(0*$F$7),IF(AND(A65&gt;=$H$5,A65&lt;$J$5),(3*$H$10*(A65^2))+(2*$H$9*(A65^1))+(1*$H$8*(IF(A65=0,1,A65^0)))+(0*$H$7),IF(AND(A65&gt;=$J$5,A65&lt;$L$5),(3*$J$10*(A65^2))+(2*$J$9*(A65^1))+(1*$J$8*(IF(A65=0,1,A65^0)))+(0*$J$7),IF(A65&gt;=$L$5,(3*$L$10*(A65^2))+(2*$L$9*(A65^1))+(1*$L$8*(IF(A65=0,1,A65^0)))+(0*$D$7),"Error"))))))*$B$12</f>
        <v>0</v>
      </c>
      <c r="D65" s="53">
        <f>$B$39</f>
        <v>0</v>
      </c>
      <c r="E65" s="54" t="e">
        <f>IF(AND(A65&gt;=$E$20,A65&lt;=$F$20),$H$20,IF(AND(A65&gt;=$E$21,A65&lt;=$F$21),$H$21,IF(AND(A65&gt;=$E$22,A65&lt;=$F$22),$H$22,IF(AND(A65&gt;=$E$23,A65&lt;=$F$23),$H$23,IF(AND(A65&gt;=$E$24,A65&lt;=$F$24),$H$24,"Error")))))+$B$19</f>
        <v>#DIV/0!</v>
      </c>
      <c r="F65" s="54">
        <f>IF(AND(A65&gt;=$E$20,A65&lt;=$F$20),$I$20,IF(AND(A65&gt;=$E$21,A65&lt;=$F$21),$I$21,IF(AND(A65&gt;=$E$22,A65&lt;=$F$22),$I$22,IF(AND(A65&gt;=$E$23,A65&lt;=$F$23),$I$23,IF(AND(A65&gt;=$E$24,A65&lt;=$F$24),$I$24,"Error")))))</f>
        <v>0</v>
      </c>
      <c r="G65" s="54">
        <f>IF(A65&lt;=$F$34,$B$34,IF(A65&gt;$F$34,$B$35+$B$34,"Error"))</f>
        <v>0</v>
      </c>
      <c r="H65" s="55" t="e">
        <f>(C65*D65)+E65+F65+G65</f>
        <v>#DIV/0!</v>
      </c>
      <c r="I65" s="2"/>
      <c r="J65" s="2"/>
      <c r="K65" s="2"/>
      <c r="L65" s="2"/>
      <c r="M65" s="2"/>
    </row>
    <row r="66" spans="1:13" ht="12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2:6" ht="12.75">
      <c r="B67" s="26"/>
      <c r="E67" s="26"/>
      <c r="F67" s="26"/>
    </row>
  </sheetData>
  <mergeCells count="16">
    <mergeCell ref="A16:I16"/>
    <mergeCell ref="E18:I18"/>
    <mergeCell ref="A3:L3"/>
    <mergeCell ref="A34:A35"/>
    <mergeCell ref="A28:G28"/>
    <mergeCell ref="A18:C18"/>
    <mergeCell ref="A19:A23"/>
    <mergeCell ref="A25:A26"/>
    <mergeCell ref="F44:F45"/>
    <mergeCell ref="G44:G45"/>
    <mergeCell ref="H44:H45"/>
    <mergeCell ref="A44:A45"/>
    <mergeCell ref="B44:B45"/>
    <mergeCell ref="C44:C45"/>
    <mergeCell ref="D44:D45"/>
    <mergeCell ref="E44:E45"/>
  </mergeCells>
  <pageMargins left="0.7" right="0.7" top="0.75" bottom="0.75" header="0.3" footer="0.3"/>
  <pageSetup horizontalDpi="90" verticalDpi="90" orientation="portrait" r:id="rId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mc:Ignorable="x14ac">
  <dimension ref="A1:M67"/>
  <sheetViews>
    <sheetView zoomScale="90" zoomScaleNormal="90" workbookViewId="0" topLeftCell="A1"/>
  </sheetViews>
  <sheetFormatPr defaultColWidth="25.625" defaultRowHeight="12.75"/>
  <cols>
    <col min="1" max="13" width="25.625" style="3"/>
    <col min="14" max="16384" width="25.625" style="3"/>
  </cols>
  <sheetData>
    <row r="1" spans="1:13" ht="12.75">
      <c r="A1" s="33" t="s">
        <v>1</v>
      </c>
      <c r="B1" s="1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2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2.75">
      <c r="A3" s="68" t="s">
        <v>3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70"/>
      <c r="M3" s="2"/>
    </row>
    <row r="4" spans="1:13" ht="12.75">
      <c r="A4" s="9"/>
      <c r="B4" s="13"/>
      <c r="C4" s="13"/>
      <c r="D4" s="13"/>
      <c r="E4" s="13"/>
      <c r="F4" s="13"/>
      <c r="G4" s="13"/>
      <c r="H4" s="13"/>
      <c r="I4" s="13"/>
      <c r="J4" s="13"/>
      <c r="K4" s="13"/>
      <c r="L4" s="20"/>
      <c r="M4" s="2"/>
    </row>
    <row r="5" spans="1:13" ht="12.75">
      <c r="A5" s="35" t="s">
        <v>39</v>
      </c>
      <c r="B5" s="37">
        <v>0</v>
      </c>
      <c r="C5" s="35" t="s">
        <v>40</v>
      </c>
      <c r="D5" s="28"/>
      <c r="E5" s="35" t="s">
        <v>41</v>
      </c>
      <c r="F5" s="28"/>
      <c r="G5" s="35" t="s">
        <v>42</v>
      </c>
      <c r="H5" s="28"/>
      <c r="I5" s="35" t="s">
        <v>43</v>
      </c>
      <c r="J5" s="28"/>
      <c r="K5" s="35" t="s">
        <v>44</v>
      </c>
      <c r="L5" s="28"/>
      <c r="M5" s="2"/>
    </row>
    <row r="6" spans="1:13" ht="12.75">
      <c r="A6" s="4"/>
      <c r="B6" s="6"/>
      <c r="C6" s="4"/>
      <c r="D6" s="6"/>
      <c r="E6" s="4"/>
      <c r="F6" s="6"/>
      <c r="G6" s="4"/>
      <c r="H6" s="6"/>
      <c r="I6" s="4"/>
      <c r="J6" s="6"/>
      <c r="K6" s="4"/>
      <c r="L6" s="6"/>
      <c r="M6" s="2"/>
    </row>
    <row r="7" spans="1:13" ht="14.25">
      <c r="A7" s="4" t="s">
        <v>34</v>
      </c>
      <c r="B7" s="8"/>
      <c r="C7" s="4" t="s">
        <v>34</v>
      </c>
      <c r="D7" s="8"/>
      <c r="E7" s="4" t="s">
        <v>34</v>
      </c>
      <c r="F7" s="8"/>
      <c r="G7" s="4" t="s">
        <v>34</v>
      </c>
      <c r="H7" s="8"/>
      <c r="I7" s="4" t="s">
        <v>34</v>
      </c>
      <c r="J7" s="8"/>
      <c r="K7" s="4" t="s">
        <v>34</v>
      </c>
      <c r="L7" s="8"/>
      <c r="M7" s="2"/>
    </row>
    <row r="8" spans="1:13" ht="14.25">
      <c r="A8" s="4" t="s">
        <v>35</v>
      </c>
      <c r="B8" s="8"/>
      <c r="C8" s="4" t="s">
        <v>35</v>
      </c>
      <c r="D8" s="8"/>
      <c r="E8" s="4" t="s">
        <v>35</v>
      </c>
      <c r="F8" s="8"/>
      <c r="G8" s="4" t="s">
        <v>35</v>
      </c>
      <c r="H8" s="8"/>
      <c r="I8" s="4" t="s">
        <v>35</v>
      </c>
      <c r="J8" s="8"/>
      <c r="K8" s="4" t="s">
        <v>35</v>
      </c>
      <c r="L8" s="8"/>
      <c r="M8" s="2"/>
    </row>
    <row r="9" spans="1:13" ht="14.25">
      <c r="A9" s="4" t="s">
        <v>36</v>
      </c>
      <c r="B9" s="8"/>
      <c r="C9" s="4" t="s">
        <v>36</v>
      </c>
      <c r="D9" s="8"/>
      <c r="E9" s="4" t="s">
        <v>36</v>
      </c>
      <c r="F9" s="8"/>
      <c r="G9" s="4" t="s">
        <v>36</v>
      </c>
      <c r="H9" s="8"/>
      <c r="I9" s="4" t="s">
        <v>36</v>
      </c>
      <c r="J9" s="8"/>
      <c r="K9" s="4" t="s">
        <v>36</v>
      </c>
      <c r="L9" s="8"/>
      <c r="M9" s="2"/>
    </row>
    <row r="10" spans="1:13" ht="14.25">
      <c r="A10" s="9" t="s">
        <v>37</v>
      </c>
      <c r="B10" s="10"/>
      <c r="C10" s="9" t="s">
        <v>37</v>
      </c>
      <c r="D10" s="10"/>
      <c r="E10" s="9" t="s">
        <v>37</v>
      </c>
      <c r="F10" s="10"/>
      <c r="G10" s="9" t="s">
        <v>37</v>
      </c>
      <c r="H10" s="10"/>
      <c r="I10" s="9" t="s">
        <v>37</v>
      </c>
      <c r="J10" s="10"/>
      <c r="K10" s="9" t="s">
        <v>37</v>
      </c>
      <c r="L10" s="10"/>
      <c r="M10" s="2"/>
    </row>
    <row r="11" spans="1:13" ht="12.75">
      <c r="A11" s="4"/>
      <c r="B11" s="5"/>
      <c r="C11" s="5"/>
      <c r="D11" s="5"/>
      <c r="E11" s="5"/>
      <c r="F11" s="2"/>
      <c r="G11" s="2"/>
      <c r="H11" s="2"/>
      <c r="I11" s="2"/>
      <c r="J11" s="2"/>
      <c r="K11" s="2"/>
      <c r="L11" s="2"/>
      <c r="M11" s="2"/>
    </row>
    <row r="12" spans="1:13" ht="12.75">
      <c r="A12" s="33" t="s">
        <v>5</v>
      </c>
      <c r="B12" s="12"/>
      <c r="C12" s="5"/>
      <c r="D12" s="5"/>
      <c r="E12" s="5"/>
      <c r="F12" s="2"/>
      <c r="G12" s="2"/>
      <c r="H12" s="2"/>
      <c r="I12" s="2"/>
      <c r="J12" s="2"/>
      <c r="K12" s="2"/>
      <c r="L12" s="2"/>
      <c r="M12" s="2"/>
    </row>
    <row r="13" spans="1:13" ht="12.75">
      <c r="A13" s="2"/>
      <c r="B13" s="14"/>
      <c r="C13" s="5"/>
      <c r="D13" s="5"/>
      <c r="E13" s="5"/>
      <c r="F13" s="2"/>
      <c r="G13" s="2"/>
      <c r="H13" s="2"/>
      <c r="I13" s="2"/>
      <c r="J13" s="2"/>
      <c r="K13" s="2"/>
      <c r="L13" s="2"/>
      <c r="M13" s="2"/>
    </row>
    <row r="14" spans="1:13" ht="12.75">
      <c r="A14" s="33" t="s">
        <v>26</v>
      </c>
      <c r="B14" s="15"/>
      <c r="C14" s="34" t="s">
        <v>9</v>
      </c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ht="12.75">
      <c r="A15" s="2"/>
      <c r="B15" s="2"/>
      <c r="C15" s="2"/>
      <c r="D15" s="2"/>
      <c r="E15" s="2"/>
      <c r="F15" s="2"/>
      <c r="G15" s="2"/>
      <c r="H15" s="2"/>
      <c r="J15" s="2"/>
      <c r="K15" s="2"/>
      <c r="L15" s="2"/>
      <c r="M15" s="2"/>
    </row>
    <row r="16" spans="1:13" ht="12.75">
      <c r="A16" s="68" t="s">
        <v>22</v>
      </c>
      <c r="B16" s="69"/>
      <c r="C16" s="69"/>
      <c r="D16" s="69"/>
      <c r="E16" s="69"/>
      <c r="F16" s="69"/>
      <c r="G16" s="69"/>
      <c r="H16" s="69"/>
      <c r="I16" s="70"/>
      <c r="J16" s="41"/>
      <c r="K16" s="41"/>
      <c r="L16" s="2"/>
      <c r="M16" s="2"/>
    </row>
    <row r="17" spans="1:13" ht="12.75">
      <c r="A17" s="4"/>
      <c r="B17" s="5"/>
      <c r="C17" s="5"/>
      <c r="D17" s="5"/>
      <c r="E17" s="5"/>
      <c r="F17" s="5"/>
      <c r="G17" s="5"/>
      <c r="H17" s="5"/>
      <c r="I17" s="6"/>
      <c r="J17" s="5"/>
      <c r="K17" s="5"/>
      <c r="L17" s="2"/>
      <c r="M17" s="2"/>
    </row>
    <row r="18" spans="1:13" ht="12.75">
      <c r="A18" s="71" t="s">
        <v>53</v>
      </c>
      <c r="B18" s="72"/>
      <c r="C18" s="73"/>
      <c r="D18" s="5"/>
      <c r="E18" s="71" t="s">
        <v>52</v>
      </c>
      <c r="F18" s="72"/>
      <c r="G18" s="72"/>
      <c r="H18" s="72"/>
      <c r="I18" s="73"/>
      <c r="J18" s="5"/>
      <c r="K18" s="41"/>
      <c r="L18" s="2"/>
      <c r="M18" s="2"/>
    </row>
    <row r="19" spans="1:13" ht="12.75">
      <c r="A19" s="78" t="s">
        <v>11</v>
      </c>
      <c r="B19" s="17"/>
      <c r="C19" s="6" t="s">
        <v>6</v>
      </c>
      <c r="D19" s="5"/>
      <c r="E19" s="56" t="s">
        <v>47</v>
      </c>
      <c r="F19" s="57" t="s">
        <v>48</v>
      </c>
      <c r="G19" s="57" t="s">
        <v>49</v>
      </c>
      <c r="H19" s="47" t="s">
        <v>50</v>
      </c>
      <c r="I19" s="42" t="s">
        <v>51</v>
      </c>
      <c r="J19" s="5"/>
      <c r="K19" s="5"/>
      <c r="L19" s="2"/>
      <c r="M19" s="2"/>
    </row>
    <row r="20" spans="1:13" ht="12.75">
      <c r="A20" s="78"/>
      <c r="B20" s="17"/>
      <c r="C20" s="6" t="s">
        <v>7</v>
      </c>
      <c r="D20" s="5"/>
      <c r="E20" s="43"/>
      <c r="F20" s="28"/>
      <c r="G20" s="21"/>
      <c r="H20" s="45" t="e">
        <f>$B$23*G20/(F20-E20)</f>
        <v>#DIV/0!</v>
      </c>
      <c r="I20" s="7"/>
      <c r="J20" s="5"/>
      <c r="K20" s="41"/>
      <c r="L20" s="2"/>
      <c r="M20" s="2"/>
    </row>
    <row r="21" spans="1:13" ht="12.75">
      <c r="A21" s="78"/>
      <c r="B21" s="17"/>
      <c r="C21" s="6" t="s">
        <v>8</v>
      </c>
      <c r="D21" s="5"/>
      <c r="E21" s="44"/>
      <c r="F21" s="7"/>
      <c r="G21" s="17"/>
      <c r="H21" s="45" t="e">
        <f>$B$23*G21/(F21-E21)</f>
        <v>#DIV/0!</v>
      </c>
      <c r="I21" s="7"/>
      <c r="J21" s="5"/>
      <c r="K21" s="41"/>
      <c r="L21" s="2"/>
      <c r="M21" s="2"/>
    </row>
    <row r="22" spans="1:13" ht="12.75">
      <c r="A22" s="78"/>
      <c r="B22" s="17"/>
      <c r="C22" s="6" t="s">
        <v>9</v>
      </c>
      <c r="D22" s="5"/>
      <c r="E22" s="44"/>
      <c r="F22" s="7"/>
      <c r="G22" s="17"/>
      <c r="H22" s="45" t="e">
        <f>$B$23*G22/(F22-E22)</f>
        <v>#DIV/0!</v>
      </c>
      <c r="I22" s="7"/>
      <c r="J22" s="5"/>
      <c r="K22" s="41"/>
      <c r="L22" s="2"/>
      <c r="M22" s="2"/>
    </row>
    <row r="23" spans="1:13" ht="12.75">
      <c r="A23" s="78"/>
      <c r="B23" s="17"/>
      <c r="C23" s="6" t="s">
        <v>10</v>
      </c>
      <c r="D23" s="5"/>
      <c r="E23" s="44"/>
      <c r="F23" s="7"/>
      <c r="G23" s="17"/>
      <c r="H23" s="45" t="e">
        <f>$B$23*G23/(F23-E23)</f>
        <v>#DIV/0!</v>
      </c>
      <c r="I23" s="7"/>
      <c r="J23" s="5"/>
      <c r="K23" s="41"/>
      <c r="L23" s="2"/>
      <c r="M23" s="2"/>
    </row>
    <row r="24" spans="1:13" s="14" customFormat="1" ht="12.75">
      <c r="A24" s="4"/>
      <c r="B24" s="5"/>
      <c r="C24" s="6"/>
      <c r="D24" s="5"/>
      <c r="E24" s="46"/>
      <c r="F24" s="25"/>
      <c r="G24" s="19"/>
      <c r="H24" s="58" t="e">
        <f>$B$23*G24/(F24-E24)</f>
        <v>#DIV/0!</v>
      </c>
      <c r="I24" s="25"/>
      <c r="J24" s="5"/>
      <c r="K24" s="5"/>
      <c r="L24" s="2"/>
      <c r="M24" s="2"/>
    </row>
    <row r="25" spans="1:13" s="14" customFormat="1" ht="12.75">
      <c r="A25" s="78" t="s">
        <v>12</v>
      </c>
      <c r="B25" s="17"/>
      <c r="C25" s="18" t="s">
        <v>6</v>
      </c>
      <c r="D25" s="5"/>
      <c r="E25" s="5"/>
      <c r="F25" s="5"/>
      <c r="G25" s="5"/>
      <c r="H25" s="5"/>
      <c r="I25" s="6"/>
      <c r="J25" s="5"/>
      <c r="K25" s="41"/>
      <c r="L25" s="2"/>
      <c r="M25" s="2"/>
    </row>
    <row r="26" spans="1:13" s="14" customFormat="1" ht="12.75">
      <c r="A26" s="75"/>
      <c r="B26" s="19"/>
      <c r="C26" s="20" t="s">
        <v>9</v>
      </c>
      <c r="D26" s="13"/>
      <c r="E26" s="13"/>
      <c r="F26" s="13"/>
      <c r="G26" s="13"/>
      <c r="H26" s="13"/>
      <c r="I26" s="20"/>
      <c r="J26" s="5"/>
      <c r="K26" s="41"/>
      <c r="L26" s="2"/>
      <c r="M26" s="2"/>
    </row>
    <row r="27" spans="1:13" ht="12.7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3" s="14" customFormat="1" ht="12.75">
      <c r="A28" s="74" t="s">
        <v>19</v>
      </c>
      <c r="B28" s="76"/>
      <c r="C28" s="76"/>
      <c r="D28" s="76"/>
      <c r="E28" s="76"/>
      <c r="F28" s="76"/>
      <c r="G28" s="77"/>
      <c r="H28" s="2"/>
      <c r="I28" s="2"/>
      <c r="J28" s="2"/>
      <c r="K28" s="2"/>
      <c r="L28" s="2"/>
      <c r="M28" s="2"/>
    </row>
    <row r="29" spans="1:13" s="14" customFormat="1" ht="12.75">
      <c r="A29" s="4"/>
      <c r="B29" s="5"/>
      <c r="C29" s="5"/>
      <c r="D29" s="5"/>
      <c r="E29" s="5"/>
      <c r="F29" s="5"/>
      <c r="G29" s="6"/>
      <c r="H29" s="2"/>
      <c r="I29" s="2"/>
      <c r="J29" s="2"/>
      <c r="K29" s="2"/>
      <c r="L29" s="2"/>
      <c r="M29" s="2"/>
    </row>
    <row r="30" spans="1:13" ht="15.75">
      <c r="A30" s="38" t="s">
        <v>45</v>
      </c>
      <c r="B30" s="21"/>
      <c r="C30" s="37" t="s">
        <v>17</v>
      </c>
      <c r="D30" s="5"/>
      <c r="E30" s="35" t="s">
        <v>20</v>
      </c>
      <c r="F30" s="21"/>
      <c r="G30" s="37" t="s">
        <v>21</v>
      </c>
      <c r="H30" s="2"/>
      <c r="I30" s="2"/>
      <c r="J30" s="2"/>
      <c r="K30" s="2"/>
      <c r="L30" s="2"/>
      <c r="M30" s="2"/>
    </row>
    <row r="31" spans="1:13" ht="12.75">
      <c r="A31" s="39" t="s">
        <v>18</v>
      </c>
      <c r="B31" s="17"/>
      <c r="C31" s="6" t="s">
        <v>17</v>
      </c>
      <c r="D31" s="5"/>
      <c r="E31" s="4" t="s">
        <v>20</v>
      </c>
      <c r="F31" s="17"/>
      <c r="G31" s="6" t="s">
        <v>21</v>
      </c>
      <c r="H31" s="2"/>
      <c r="I31" s="2"/>
      <c r="J31" s="2"/>
      <c r="K31" s="2"/>
      <c r="L31" s="2"/>
      <c r="M31" s="2"/>
    </row>
    <row r="32" spans="1:13" ht="15.75">
      <c r="A32" s="40" t="s">
        <v>46</v>
      </c>
      <c r="B32" s="19"/>
      <c r="C32" s="20" t="s">
        <v>17</v>
      </c>
      <c r="D32" s="13"/>
      <c r="E32" s="9" t="s">
        <v>20</v>
      </c>
      <c r="F32" s="19"/>
      <c r="G32" s="20" t="s">
        <v>21</v>
      </c>
      <c r="H32" s="2"/>
      <c r="I32" s="2"/>
      <c r="J32" s="2"/>
      <c r="K32" s="2"/>
      <c r="L32" s="2"/>
      <c r="M32" s="2"/>
    </row>
    <row r="33" spans="1:13" ht="12.7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</row>
    <row r="34" spans="1:13" ht="12.75">
      <c r="A34" s="74" t="s">
        <v>13</v>
      </c>
      <c r="B34" s="21"/>
      <c r="C34" s="36" t="s">
        <v>23</v>
      </c>
      <c r="D34" s="36"/>
      <c r="E34" s="32" t="s">
        <v>25</v>
      </c>
      <c r="F34" s="21"/>
      <c r="G34" s="37" t="s">
        <v>15</v>
      </c>
      <c r="H34" s="2"/>
      <c r="I34" s="2"/>
      <c r="J34" s="2"/>
      <c r="K34" s="2"/>
      <c r="L34" s="2"/>
      <c r="M34" s="2"/>
    </row>
    <row r="35" spans="1:13" ht="12.75">
      <c r="A35" s="75"/>
      <c r="B35" s="19"/>
      <c r="C35" s="13" t="s">
        <v>24</v>
      </c>
      <c r="D35" s="13"/>
      <c r="E35" s="13"/>
      <c r="F35" s="13"/>
      <c r="G35" s="20"/>
      <c r="H35" s="2"/>
      <c r="I35" s="2"/>
      <c r="J35" s="2"/>
      <c r="K35" s="2"/>
      <c r="L35" s="2"/>
      <c r="M35" s="2"/>
    </row>
    <row r="36" spans="1:13" ht="12.7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ht="12.75">
      <c r="A37" s="3" t="s">
        <v>27</v>
      </c>
      <c r="B37" s="24">
        <f>((B30*F30)+(B31*F31)+(B32*F32))/2000</f>
        <v>0</v>
      </c>
      <c r="C37" s="2" t="s">
        <v>9</v>
      </c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ht="12.75">
      <c r="A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</row>
    <row r="39" spans="1:13" ht="12.75">
      <c r="A39" s="3" t="s">
        <v>4</v>
      </c>
      <c r="B39" s="24">
        <f>B14+B22+B26+B37</f>
        <v>0</v>
      </c>
      <c r="C39" s="2" t="s">
        <v>9</v>
      </c>
      <c r="D39" s="2"/>
      <c r="E39" s="2"/>
      <c r="F39" s="2"/>
      <c r="G39" s="2"/>
      <c r="H39" s="2"/>
      <c r="I39" s="2"/>
      <c r="J39" s="2"/>
      <c r="K39" s="2"/>
      <c r="L39" s="2"/>
      <c r="M39" s="2"/>
    </row>
    <row r="40" spans="1:13" ht="12.75">
      <c r="A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</row>
    <row r="41" spans="1:13" ht="12.75">
      <c r="A41" s="5" t="s">
        <v>29</v>
      </c>
      <c r="B41" s="24">
        <f>B7</f>
        <v>0</v>
      </c>
      <c r="C41" s="2" t="s">
        <v>30</v>
      </c>
      <c r="D41" s="2"/>
      <c r="E41" s="2"/>
      <c r="F41" s="2"/>
      <c r="G41" s="2"/>
      <c r="H41" s="2"/>
      <c r="I41" s="2"/>
      <c r="J41" s="2"/>
      <c r="K41" s="2"/>
      <c r="L41" s="2"/>
      <c r="M41" s="2"/>
    </row>
    <row r="42" spans="1:13" ht="12.75">
      <c r="A42" s="3" t="s">
        <v>28</v>
      </c>
      <c r="B42" s="24">
        <f>(B39*B41*B12)+B20+B23</f>
        <v>0</v>
      </c>
      <c r="C42" s="2" t="s">
        <v>14</v>
      </c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ht="12.75">
      <c r="A43" s="2"/>
      <c r="C43" s="2"/>
      <c r="D43" s="2"/>
      <c r="E43" s="2"/>
      <c r="F43" s="1"/>
      <c r="G43" s="1"/>
      <c r="H43" s="2"/>
      <c r="I43" s="2"/>
      <c r="J43" s="2"/>
      <c r="K43" s="2"/>
      <c r="L43" s="2"/>
      <c r="M43" s="2"/>
    </row>
    <row r="44" spans="1:13" ht="12.75">
      <c r="A44" s="64" t="s">
        <v>0</v>
      </c>
      <c r="B44" s="66" t="s">
        <v>31</v>
      </c>
      <c r="C44" s="60" t="s">
        <v>55</v>
      </c>
      <c r="D44" s="60" t="s">
        <v>33</v>
      </c>
      <c r="E44" s="60" t="s">
        <v>32</v>
      </c>
      <c r="F44" s="60" t="s">
        <v>2</v>
      </c>
      <c r="G44" s="60" t="s">
        <v>38</v>
      </c>
      <c r="H44" s="62" t="s">
        <v>16</v>
      </c>
      <c r="I44" s="2"/>
      <c r="J44" s="2"/>
      <c r="K44" s="2"/>
      <c r="L44" s="2"/>
      <c r="M44" s="2"/>
    </row>
    <row r="45" spans="1:13" ht="12.75">
      <c r="A45" s="65"/>
      <c r="B45" s="67"/>
      <c r="C45" s="61"/>
      <c r="D45" s="61"/>
      <c r="E45" s="61"/>
      <c r="F45" s="61"/>
      <c r="G45" s="61"/>
      <c r="H45" s="63"/>
      <c r="I45" s="2"/>
      <c r="J45" s="2"/>
      <c r="K45" s="2"/>
      <c r="L45" s="2"/>
      <c r="M45" s="2"/>
    </row>
    <row r="46" spans="1:13" ht="12.75">
      <c r="A46" s="4">
        <v>0</v>
      </c>
      <c r="B46" s="48">
        <f>IF(AND(A46&gt;=$B$5,A46&lt;$D$5),($B$7*(IF(A46=0,1,A46^0)))+($B$8*(A46^1))+($B$9*(A46^2))+($B$10*(A46^3)),IF(AND(A46&gt;=$D$5,A46&lt;$F$5),($D$7*(IF(A46=0,1,A46^0)))+($D$8*(A46^1))+($D$9*(A46^2))+($D$10*(A46^3)),IF(AND(A46&gt;=$F$5,A46&lt;$H$5),($F$7*(IF(A46=0,1,A46^0)))+($F$8*(A46^1))+($F$9*(A46^2))+($F$10*(A46^3)),IF(AND(A46&gt;=$H$5,A46&lt;$J$5),($H$7*(IF(A46=0,1,A46^0)))+($H$8*(A46^1))+($H$9*(A46^2))+($H$10*(A46^3)),IF(AND(A46&gt;=$J$5,A46&lt;$L$5),($J$7*(IF(A46=0,1,A46^0)))+($J$8*(A46^1))+($J$9*(A46^2))+($J$10*(A46^3)),IF(A46&gt;=$L$5,($L$7*(IF(A46=0,1,A46^0)))+($L$8*(A46^1))+($L$9*(A46^2))+($L$10*(A46^3)),"Error"))))))</f>
        <v>0</v>
      </c>
      <c r="C46" s="49">
        <f>IF(A46=0,0,((B46-B45)/(A46-A45)))</f>
        <v>0</v>
      </c>
      <c r="D46" s="48">
        <f>$B$39</f>
        <v>0</v>
      </c>
      <c r="E46" s="49" t="e">
        <f>IF(AND(A46&gt;=$E$20,A46&lt;=$F$20),$H$20,IF(AND(A46&gt;=$E$21,A46&lt;=$F$21),$H$21,IF(AND(A46&gt;=$E$22,A46&lt;=$F$22),$H$22,IF(AND(A46&gt;=$E$23,A46&lt;=$F$23),$H$23,IF(AND(A46&gt;=$E$24,A46&lt;=$F$24),$H$24,"Error")))))+$B$19</f>
        <v>#DIV/0!</v>
      </c>
      <c r="F46" s="49">
        <f>IF(AND(A46&gt;=$E$20,A46&lt;=$F$20),$I$20,IF(AND(A46&gt;=$E$21,A46&lt;=$F$21),$I$21,IF(AND(A46&gt;=$E$22,A46&lt;=$F$22),$I$22,IF(AND(A46&gt;=$E$23,A46&lt;=$F$23),$I$23,IF(AND(A46&gt;=$E$24,A46&lt;=$F$24),$I$24,"Error")))))</f>
        <v>0</v>
      </c>
      <c r="G46" s="49">
        <f>IF(A46&lt;=$F$34,$B$34,IF(A46&gt;$F$34,$B$35+$B$34,"Error"))</f>
        <v>0</v>
      </c>
      <c r="H46" s="50" t="e">
        <f t="shared" si="0" ref="H46:H65">(C46*D46)+E46+F46+G46</f>
        <v>#DIV/0!</v>
      </c>
      <c r="I46" s="2"/>
      <c r="J46" s="2"/>
      <c r="K46" s="2"/>
      <c r="L46" s="2"/>
      <c r="M46" s="2"/>
    </row>
    <row r="47" spans="1:13" ht="12.75">
      <c r="A47" s="51"/>
      <c r="B47" s="48">
        <f t="shared" si="1" ref="B47:B65">IF(AND(A47&gt;=$B$5,A47&lt;$D$5),($B$7*(IF(A47=0,1,A47^0)))+($B$8*(A47^1))+($B$9*(A47^2))+($B$10*(A47^3)),IF(AND(A47&gt;=$D$5,A47&lt;$F$5),($D$7*(IF(A47=0,1,A47^0)))+($D$8*(A47^1))+($D$9*(A47^2))+($D$10*(A47^3)),IF(AND(A47&gt;=$F$5,A47&lt;$H$5),($F$7*(IF(A47=0,1,A47^0)))+($F$8*(A47^1))+($F$9*(A47^2))+($F$10*(A47^3)),IF(AND(A47&gt;=$H$5,A47&lt;$J$5),($H$7*(IF(A47=0,1,A47^0)))+($H$8*(A47^1))+($H$9*(A47^2))+($H$10*(A47^3)),IF(AND(A47&gt;=$J$5,A47&lt;$L$5),($J$7*(IF(A47=0,1,A47^0)))+($J$8*(A47^1))+($J$9*(A47^2))+($J$10*(A47^3)),IF(A47&gt;=$L$5,($L$7*(IF(A47=0,1,A47^0)))+($L$8*(A47^1))+($L$9*(A47^2))+($L$10*(A47^3)),"Error"))))))</f>
        <v>0</v>
      </c>
      <c r="C47" s="49">
        <f t="shared" si="2" ref="C47:C65">IF(A47=0,0,((B47-B46)/(A47-A46)))</f>
        <v>0</v>
      </c>
      <c r="D47" s="48">
        <f t="shared" si="3" ref="D47:D65">$B$39</f>
        <v>0</v>
      </c>
      <c r="E47" s="49" t="e">
        <f t="shared" si="4" ref="E47:E65">IF(AND(A47&gt;=$E$20,A47&lt;=$F$20),$H$20,IF(AND(A47&gt;=$E$21,A47&lt;=$F$21),$H$21,IF(AND(A47&gt;=$E$22,A47&lt;=$F$22),$H$22,IF(AND(A47&gt;=$E$23,A47&lt;=$F$23),$H$23,IF(AND(A47&gt;=$E$24,A47&lt;=$F$24),$H$24,"Error")))))+$B$19</f>
        <v>#DIV/0!</v>
      </c>
      <c r="F47" s="49">
        <f t="shared" si="5" ref="F47:F65">IF(AND(A47&gt;=$E$20,A47&lt;=$F$20),$I$20,IF(AND(A47&gt;=$E$21,A47&lt;=$F$21),$I$21,IF(AND(A47&gt;=$E$22,A47&lt;=$F$22),$I$22,IF(AND(A47&gt;=$E$23,A47&lt;=$F$23),$I$23,IF(AND(A47&gt;=$E$24,A47&lt;=$F$24),$I$24,"Error")))))</f>
        <v>0</v>
      </c>
      <c r="G47" s="49">
        <f t="shared" si="6" ref="G47:G65">IF(A47&lt;=$F$34,$B$34,IF(A47&gt;$F$34,$B$35+$B$34,"Error"))</f>
        <v>0</v>
      </c>
      <c r="H47" s="50" t="e">
        <f>(C47*D47)+E47+F47+G47</f>
        <v>#DIV/0!</v>
      </c>
      <c r="I47" s="2"/>
      <c r="J47" s="2"/>
      <c r="K47" s="2"/>
      <c r="L47" s="2"/>
      <c r="M47" s="2"/>
    </row>
    <row r="48" spans="1:13" ht="12.75">
      <c r="A48" s="51"/>
      <c r="B48" s="48">
        <f>IF(AND(A48&gt;=$B$5,A48&lt;$D$5),($B$7*(IF(A48=0,1,A48^0)))+($B$8*(A48^1))+($B$9*(A48^2))+($B$10*(A48^3)),IF(AND(A48&gt;=$D$5,A48&lt;$F$5),($D$7*(IF(A48=0,1,A48^0)))+($D$8*(A48^1))+($D$9*(A48^2))+($D$10*(A48^3)),IF(AND(A48&gt;=$F$5,A48&lt;$H$5),($F$7*(IF(A48=0,1,A48^0)))+($F$8*(A48^1))+($F$9*(A48^2))+($F$10*(A48^3)),IF(AND(A48&gt;=$H$5,A48&lt;$J$5),($H$7*(IF(A48=0,1,A48^0)))+($H$8*(A48^1))+($H$9*(A48^2))+($H$10*(A48^3)),IF(AND(A48&gt;=$J$5,A48&lt;$L$5),($J$7*(IF(A48=0,1,A48^0)))+($J$8*(A48^1))+($J$9*(A48^2))+($J$10*(A48^3)),IF(A48&gt;=$L$5,($L$7*(IF(A48=0,1,A48^0)))+($L$8*(A48^1))+($L$9*(A48^2))+($L$10*(A48^3)),"Error"))))))</f>
        <v>0</v>
      </c>
      <c r="C48" s="49">
        <f>IF(A48=0,0,((B48-B47)/(A48-A47)))</f>
        <v>0</v>
      </c>
      <c r="D48" s="48">
        <f>$B$39</f>
        <v>0</v>
      </c>
      <c r="E48" s="49" t="e">
        <f>IF(AND(A48&gt;=$E$20,A48&lt;=$F$20),$H$20,IF(AND(A48&gt;=$E$21,A48&lt;=$F$21),$H$21,IF(AND(A48&gt;=$E$22,A48&lt;=$F$22),$H$22,IF(AND(A48&gt;=$E$23,A48&lt;=$F$23),$H$23,IF(AND(A48&gt;=$E$24,A48&lt;=$F$24),$H$24,"Error")))))+$B$19</f>
        <v>#DIV/0!</v>
      </c>
      <c r="F48" s="49">
        <f>IF(AND(A48&gt;=$E$20,A48&lt;=$F$20),$I$20,IF(AND(A48&gt;=$E$21,A48&lt;=$F$21),$I$21,IF(AND(A48&gt;=$E$22,A48&lt;=$F$22),$I$22,IF(AND(A48&gt;=$E$23,A48&lt;=$F$23),$I$23,IF(AND(A48&gt;=$E$24,A48&lt;=$F$24),$I$24,"Error")))))</f>
        <v>0</v>
      </c>
      <c r="G48" s="49">
        <f>IF(A48&lt;=$F$34,$B$34,IF(A48&gt;$F$34,$B$35+$B$34,"Error"))</f>
        <v>0</v>
      </c>
      <c r="H48" s="50" t="e">
        <f>(C48*D48)+E48+F48+G48</f>
        <v>#DIV/0!</v>
      </c>
      <c r="I48" s="2"/>
      <c r="J48" s="2"/>
      <c r="K48" s="2"/>
      <c r="L48" s="2"/>
      <c r="M48" s="2"/>
    </row>
    <row r="49" spans="1:13" ht="12.75">
      <c r="A49" s="51"/>
      <c r="B49" s="48">
        <f>IF(AND(A49&gt;=$B$5,A49&lt;$D$5),($B$7*(IF(A49=0,1,A49^0)))+($B$8*(A49^1))+($B$9*(A49^2))+($B$10*(A49^3)),IF(AND(A49&gt;=$D$5,A49&lt;$F$5),($D$7*(IF(A49=0,1,A49^0)))+($D$8*(A49^1))+($D$9*(A49^2))+($D$10*(A49^3)),IF(AND(A49&gt;=$F$5,A49&lt;$H$5),($F$7*(IF(A49=0,1,A49^0)))+($F$8*(A49^1))+($F$9*(A49^2))+($F$10*(A49^3)),IF(AND(A49&gt;=$H$5,A49&lt;$J$5),($H$7*(IF(A49=0,1,A49^0)))+($H$8*(A49^1))+($H$9*(A49^2))+($H$10*(A49^3)),IF(AND(A49&gt;=$J$5,A49&lt;$L$5),($J$7*(IF(A49=0,1,A49^0)))+($J$8*(A49^1))+($J$9*(A49^2))+($J$10*(A49^3)),IF(A49&gt;=$L$5,($L$7*(IF(A49=0,1,A49^0)))+($L$8*(A49^1))+($L$9*(A49^2))+($L$10*(A49^3)),"Error"))))))</f>
        <v>0</v>
      </c>
      <c r="C49" s="49">
        <f>IF(A49=0,0,((B49-B48)/(A49-A48)))</f>
        <v>0</v>
      </c>
      <c r="D49" s="48">
        <f>$B$39</f>
        <v>0</v>
      </c>
      <c r="E49" s="49" t="e">
        <f>IF(AND(A49&gt;=$E$20,A49&lt;=$F$20),$H$20,IF(AND(A49&gt;=$E$21,A49&lt;=$F$21),$H$21,IF(AND(A49&gt;=$E$22,A49&lt;=$F$22),$H$22,IF(AND(A49&gt;=$E$23,A49&lt;=$F$23),$H$23,IF(AND(A49&gt;=$E$24,A49&lt;=$F$24),$H$24,"Error")))))+$B$19</f>
        <v>#DIV/0!</v>
      </c>
      <c r="F49" s="49">
        <f>IF(AND(A49&gt;=$E$20,A49&lt;=$F$20),$I$20,IF(AND(A49&gt;=$E$21,A49&lt;=$F$21),$I$21,IF(AND(A49&gt;=$E$22,A49&lt;=$F$22),$I$22,IF(AND(A49&gt;=$E$23,A49&lt;=$F$23),$I$23,IF(AND(A49&gt;=$E$24,A49&lt;=$F$24),$I$24,"Error")))))</f>
        <v>0</v>
      </c>
      <c r="G49" s="49">
        <f>IF(A49&lt;=$F$34,$B$34,IF(A49&gt;$F$34,$B$35+$B$34,"Error"))</f>
        <v>0</v>
      </c>
      <c r="H49" s="50" t="e">
        <f>(C49*D49)+E49+F49+G49</f>
        <v>#DIV/0!</v>
      </c>
      <c r="I49" s="2"/>
      <c r="J49" s="2"/>
      <c r="K49" s="2"/>
      <c r="L49" s="2"/>
      <c r="M49" s="2"/>
    </row>
    <row r="50" spans="1:13" ht="12.75">
      <c r="A50" s="51"/>
      <c r="B50" s="48">
        <f>IF(AND(A50&gt;=$B$5,A50&lt;$D$5),($B$7*(IF(A50=0,1,A50^0)))+($B$8*(A50^1))+($B$9*(A50^2))+($B$10*(A50^3)),IF(AND(A50&gt;=$D$5,A50&lt;$F$5),($D$7*(IF(A50=0,1,A50^0)))+($D$8*(A50^1))+($D$9*(A50^2))+($D$10*(A50^3)),IF(AND(A50&gt;=$F$5,A50&lt;$H$5),($F$7*(IF(A50=0,1,A50^0)))+($F$8*(A50^1))+($F$9*(A50^2))+($F$10*(A50^3)),IF(AND(A50&gt;=$H$5,A50&lt;$J$5),($H$7*(IF(A50=0,1,A50^0)))+($H$8*(A50^1))+($H$9*(A50^2))+($H$10*(A50^3)),IF(AND(A50&gt;=$J$5,A50&lt;$L$5),($J$7*(IF(A50=0,1,A50^0)))+($J$8*(A50^1))+($J$9*(A50^2))+($J$10*(A50^3)),IF(A50&gt;=$L$5,($L$7*(IF(A50=0,1,A50^0)))+($L$8*(A50^1))+($L$9*(A50^2))+($L$10*(A50^3)),"Error"))))))</f>
        <v>0</v>
      </c>
      <c r="C50" s="49">
        <f>IF(A50=0,0,((B50-B49)/(A50-A49)))</f>
        <v>0</v>
      </c>
      <c r="D50" s="48">
        <f>$B$39</f>
        <v>0</v>
      </c>
      <c r="E50" s="49" t="e">
        <f>IF(AND(A50&gt;=$E$20,A50&lt;=$F$20),$H$20,IF(AND(A50&gt;=$E$21,A50&lt;=$F$21),$H$21,IF(AND(A50&gt;=$E$22,A50&lt;=$F$22),$H$22,IF(AND(A50&gt;=$E$23,A50&lt;=$F$23),$H$23,IF(AND(A50&gt;=$E$24,A50&lt;=$F$24),$H$24,"Error")))))+$B$19</f>
        <v>#DIV/0!</v>
      </c>
      <c r="F50" s="49">
        <f>IF(AND(A50&gt;=$E$20,A50&lt;=$F$20),$I$20,IF(AND(A50&gt;=$E$21,A50&lt;=$F$21),$I$21,IF(AND(A50&gt;=$E$22,A50&lt;=$F$22),$I$22,IF(AND(A50&gt;=$E$23,A50&lt;=$F$23),$I$23,IF(AND(A50&gt;=$E$24,A50&lt;=$F$24),$I$24,"Error")))))</f>
        <v>0</v>
      </c>
      <c r="G50" s="49">
        <f>IF(A50&lt;=$F$34,$B$34,IF(A50&gt;$F$34,$B$35+$B$34,"Error"))</f>
        <v>0</v>
      </c>
      <c r="H50" s="50" t="e">
        <f>(C50*D50)+E50+F50+G50</f>
        <v>#DIV/0!</v>
      </c>
      <c r="I50" s="2"/>
      <c r="J50" s="2"/>
      <c r="K50" s="2"/>
      <c r="L50" s="2"/>
      <c r="M50" s="2"/>
    </row>
    <row r="51" spans="1:13" ht="12.75">
      <c r="A51" s="51"/>
      <c r="B51" s="48">
        <f>IF(AND(A51&gt;=$B$5,A51&lt;$D$5),($B$7*(IF(A51=0,1,A51^0)))+($B$8*(A51^1))+($B$9*(A51^2))+($B$10*(A51^3)),IF(AND(A51&gt;=$D$5,A51&lt;$F$5),($D$7*(IF(A51=0,1,A51^0)))+($D$8*(A51^1))+($D$9*(A51^2))+($D$10*(A51^3)),IF(AND(A51&gt;=$F$5,A51&lt;$H$5),($F$7*(IF(A51=0,1,A51^0)))+($F$8*(A51^1))+($F$9*(A51^2))+($F$10*(A51^3)),IF(AND(A51&gt;=$H$5,A51&lt;$J$5),($H$7*(IF(A51=0,1,A51^0)))+($H$8*(A51^1))+($H$9*(A51^2))+($H$10*(A51^3)),IF(AND(A51&gt;=$J$5,A51&lt;$L$5),($J$7*(IF(A51=0,1,A51^0)))+($J$8*(A51^1))+($J$9*(A51^2))+($J$10*(A51^3)),IF(A51&gt;=$L$5,($L$7*(IF(A51=0,1,A51^0)))+($L$8*(A51^1))+($L$9*(A51^2))+($L$10*(A51^3)),"Error"))))))</f>
        <v>0</v>
      </c>
      <c r="C51" s="49">
        <f>IF(A51=0,0,((B51-B50)/(A51-A50)))</f>
        <v>0</v>
      </c>
      <c r="D51" s="48">
        <f>$B$39</f>
        <v>0</v>
      </c>
      <c r="E51" s="49" t="e">
        <f>IF(AND(A51&gt;=$E$20,A51&lt;=$F$20),$H$20,IF(AND(A51&gt;=$E$21,A51&lt;=$F$21),$H$21,IF(AND(A51&gt;=$E$22,A51&lt;=$F$22),$H$22,IF(AND(A51&gt;=$E$23,A51&lt;=$F$23),$H$23,IF(AND(A51&gt;=$E$24,A51&lt;=$F$24),$H$24,"Error")))))+$B$19</f>
        <v>#DIV/0!</v>
      </c>
      <c r="F51" s="49">
        <f>IF(AND(A51&gt;=$E$20,A51&lt;=$F$20),$I$20,IF(AND(A51&gt;=$E$21,A51&lt;=$F$21),$I$21,IF(AND(A51&gt;=$E$22,A51&lt;=$F$22),$I$22,IF(AND(A51&gt;=$E$23,A51&lt;=$F$23),$I$23,IF(AND(A51&gt;=$E$24,A51&lt;=$F$24),$I$24,"Error")))))</f>
        <v>0</v>
      </c>
      <c r="G51" s="49">
        <f>IF(A51&lt;=$F$34,$B$34,IF(A51&gt;$F$34,$B$35+$B$34,"Error"))</f>
        <v>0</v>
      </c>
      <c r="H51" s="50" t="e">
        <f>(C51*D51)+E51+F51+G51</f>
        <v>#DIV/0!</v>
      </c>
      <c r="I51" s="2"/>
      <c r="J51" s="2"/>
      <c r="K51" s="2"/>
      <c r="L51" s="2"/>
      <c r="M51" s="2"/>
    </row>
    <row r="52" spans="1:13" ht="12.75">
      <c r="A52" s="51"/>
      <c r="B52" s="48">
        <f>IF(AND(A52&gt;=$B$5,A52&lt;$D$5),($B$7*(IF(A52=0,1,A52^0)))+($B$8*(A52^1))+($B$9*(A52^2))+($B$10*(A52^3)),IF(AND(A52&gt;=$D$5,A52&lt;$F$5),($D$7*(IF(A52=0,1,A52^0)))+($D$8*(A52^1))+($D$9*(A52^2))+($D$10*(A52^3)),IF(AND(A52&gt;=$F$5,A52&lt;$H$5),($F$7*(IF(A52=0,1,A52^0)))+($F$8*(A52^1))+($F$9*(A52^2))+($F$10*(A52^3)),IF(AND(A52&gt;=$H$5,A52&lt;$J$5),($H$7*(IF(A52=0,1,A52^0)))+($H$8*(A52^1))+($H$9*(A52^2))+($H$10*(A52^3)),IF(AND(A52&gt;=$J$5,A52&lt;$L$5),($J$7*(IF(A52=0,1,A52^0)))+($J$8*(A52^1))+($J$9*(A52^2))+($J$10*(A52^3)),IF(A52&gt;=$L$5,($L$7*(IF(A52=0,1,A52^0)))+($L$8*(A52^1))+($L$9*(A52^2))+($L$10*(A52^3)),"Error"))))))</f>
        <v>0</v>
      </c>
      <c r="C52" s="49">
        <f>IF(A52=0,0,((B52-B51)/(A52-A51)))</f>
        <v>0</v>
      </c>
      <c r="D52" s="48">
        <f>$B$39</f>
        <v>0</v>
      </c>
      <c r="E52" s="49" t="e">
        <f>IF(AND(A52&gt;=$E$20,A52&lt;=$F$20),$H$20,IF(AND(A52&gt;=$E$21,A52&lt;=$F$21),$H$21,IF(AND(A52&gt;=$E$22,A52&lt;=$F$22),$H$22,IF(AND(A52&gt;=$E$23,A52&lt;=$F$23),$H$23,IF(AND(A52&gt;=$E$24,A52&lt;=$F$24),$H$24,"Error")))))+$B$19</f>
        <v>#DIV/0!</v>
      </c>
      <c r="F52" s="49">
        <f>IF(AND(A52&gt;=$E$20,A52&lt;=$F$20),$I$20,IF(AND(A52&gt;=$E$21,A52&lt;=$F$21),$I$21,IF(AND(A52&gt;=$E$22,A52&lt;=$F$22),$I$22,IF(AND(A52&gt;=$E$23,A52&lt;=$F$23),$I$23,IF(AND(A52&gt;=$E$24,A52&lt;=$F$24),$I$24,"Error")))))</f>
        <v>0</v>
      </c>
      <c r="G52" s="49">
        <f>IF(A52&lt;=$F$34,$B$34,IF(A52&gt;$F$34,$B$35+$B$34,"Error"))</f>
        <v>0</v>
      </c>
      <c r="H52" s="50" t="e">
        <f>(C52*D52)+E52+F52+G52</f>
        <v>#DIV/0!</v>
      </c>
      <c r="I52" s="2"/>
      <c r="J52" s="2"/>
      <c r="K52" s="2"/>
      <c r="L52" s="2"/>
      <c r="M52" s="2"/>
    </row>
    <row r="53" spans="1:13" ht="12.75">
      <c r="A53" s="51"/>
      <c r="B53" s="48">
        <f>IF(AND(A53&gt;=$B$5,A53&lt;$D$5),($B$7*(IF(A53=0,1,A53^0)))+($B$8*(A53^1))+($B$9*(A53^2))+($B$10*(A53^3)),IF(AND(A53&gt;=$D$5,A53&lt;$F$5),($D$7*(IF(A53=0,1,A53^0)))+($D$8*(A53^1))+($D$9*(A53^2))+($D$10*(A53^3)),IF(AND(A53&gt;=$F$5,A53&lt;$H$5),($F$7*(IF(A53=0,1,A53^0)))+($F$8*(A53^1))+($F$9*(A53^2))+($F$10*(A53^3)),IF(AND(A53&gt;=$H$5,A53&lt;$J$5),($H$7*(IF(A53=0,1,A53^0)))+($H$8*(A53^1))+($H$9*(A53^2))+($H$10*(A53^3)),IF(AND(A53&gt;=$J$5,A53&lt;$L$5),($J$7*(IF(A53=0,1,A53^0)))+($J$8*(A53^1))+($J$9*(A53^2))+($J$10*(A53^3)),IF(A53&gt;=$L$5,($L$7*(IF(A53=0,1,A53^0)))+($L$8*(A53^1))+($L$9*(A53^2))+($L$10*(A53^3)),"Error"))))))</f>
        <v>0</v>
      </c>
      <c r="C53" s="49">
        <f>IF(A53=0,0,((B53-B52)/(A53-A52)))</f>
        <v>0</v>
      </c>
      <c r="D53" s="48">
        <f>$B$39</f>
        <v>0</v>
      </c>
      <c r="E53" s="49" t="e">
        <f>IF(AND(A53&gt;=$E$20,A53&lt;=$F$20),$H$20,IF(AND(A53&gt;=$E$21,A53&lt;=$F$21),$H$21,IF(AND(A53&gt;=$E$22,A53&lt;=$F$22),$H$22,IF(AND(A53&gt;=$E$23,A53&lt;=$F$23),$H$23,IF(AND(A53&gt;=$E$24,A53&lt;=$F$24),$H$24,"Error")))))+$B$19</f>
        <v>#DIV/0!</v>
      </c>
      <c r="F53" s="49">
        <f>IF(AND(A53&gt;=$E$20,A53&lt;=$F$20),$I$20,IF(AND(A53&gt;=$E$21,A53&lt;=$F$21),$I$21,IF(AND(A53&gt;=$E$22,A53&lt;=$F$22),$I$22,IF(AND(A53&gt;=$E$23,A53&lt;=$F$23),$I$23,IF(AND(A53&gt;=$E$24,A53&lt;=$F$24),$I$24,"Error")))))</f>
        <v>0</v>
      </c>
      <c r="G53" s="49">
        <f>IF(A53&lt;=$F$34,$B$34,IF(A53&gt;$F$34,$B$35+$B$34,"Error"))</f>
        <v>0</v>
      </c>
      <c r="H53" s="50" t="e">
        <f>(C53*D53)+E53+F53+G53</f>
        <v>#DIV/0!</v>
      </c>
      <c r="I53" s="2"/>
      <c r="J53" s="2"/>
      <c r="K53" s="2"/>
      <c r="L53" s="2"/>
      <c r="M53" s="2"/>
    </row>
    <row r="54" spans="1:13" ht="12.75">
      <c r="A54" s="51"/>
      <c r="B54" s="48">
        <f>IF(AND(A54&gt;=$B$5,A54&lt;$D$5),($B$7*(IF(A54=0,1,A54^0)))+($B$8*(A54^1))+($B$9*(A54^2))+($B$10*(A54^3)),IF(AND(A54&gt;=$D$5,A54&lt;$F$5),($D$7*(IF(A54=0,1,A54^0)))+($D$8*(A54^1))+($D$9*(A54^2))+($D$10*(A54^3)),IF(AND(A54&gt;=$F$5,A54&lt;$H$5),($F$7*(IF(A54=0,1,A54^0)))+($F$8*(A54^1))+($F$9*(A54^2))+($F$10*(A54^3)),IF(AND(A54&gt;=$H$5,A54&lt;$J$5),($H$7*(IF(A54=0,1,A54^0)))+($H$8*(A54^1))+($H$9*(A54^2))+($H$10*(A54^3)),IF(AND(A54&gt;=$J$5,A54&lt;$L$5),($J$7*(IF(A54=0,1,A54^0)))+($J$8*(A54^1))+($J$9*(A54^2))+($J$10*(A54^3)),IF(A54&gt;=$L$5,($L$7*(IF(A54=0,1,A54^0)))+($L$8*(A54^1))+($L$9*(A54^2))+($L$10*(A54^3)),"Error"))))))</f>
        <v>0</v>
      </c>
      <c r="C54" s="49">
        <f>IF(A54=0,0,((B54-B53)/(A54-A53)))</f>
        <v>0</v>
      </c>
      <c r="D54" s="48">
        <f>$B$39</f>
        <v>0</v>
      </c>
      <c r="E54" s="49" t="e">
        <f>IF(AND(A54&gt;=$E$20,A54&lt;=$F$20),$H$20,IF(AND(A54&gt;=$E$21,A54&lt;=$F$21),$H$21,IF(AND(A54&gt;=$E$22,A54&lt;=$F$22),$H$22,IF(AND(A54&gt;=$E$23,A54&lt;=$F$23),$H$23,IF(AND(A54&gt;=$E$24,A54&lt;=$F$24),$H$24,"Error")))))+$B$19</f>
        <v>#DIV/0!</v>
      </c>
      <c r="F54" s="49">
        <f>IF(AND(A54&gt;=$E$20,A54&lt;=$F$20),$I$20,IF(AND(A54&gt;=$E$21,A54&lt;=$F$21),$I$21,IF(AND(A54&gt;=$E$22,A54&lt;=$F$22),$I$22,IF(AND(A54&gt;=$E$23,A54&lt;=$F$23),$I$23,IF(AND(A54&gt;=$E$24,A54&lt;=$F$24),$I$24,"Error")))))</f>
        <v>0</v>
      </c>
      <c r="G54" s="49">
        <f>IF(A54&lt;=$F$34,$B$34,IF(A54&gt;$F$34,$B$35+$B$34,"Error"))</f>
        <v>0</v>
      </c>
      <c r="H54" s="50" t="e">
        <f>(C54*D54)+E54+F54+G54</f>
        <v>#DIV/0!</v>
      </c>
      <c r="I54" s="2"/>
      <c r="J54" s="2"/>
      <c r="K54" s="2"/>
      <c r="L54" s="2"/>
      <c r="M54" s="2"/>
    </row>
    <row r="55" spans="1:13" ht="12.75">
      <c r="A55" s="51"/>
      <c r="B55" s="48">
        <f>IF(AND(A55&gt;=$B$5,A55&lt;$D$5),($B$7*(IF(A55=0,1,A55^0)))+($B$8*(A55^1))+($B$9*(A55^2))+($B$10*(A55^3)),IF(AND(A55&gt;=$D$5,A55&lt;$F$5),($D$7*(IF(A55=0,1,A55^0)))+($D$8*(A55^1))+($D$9*(A55^2))+($D$10*(A55^3)),IF(AND(A55&gt;=$F$5,A55&lt;$H$5),($F$7*(IF(A55=0,1,A55^0)))+($F$8*(A55^1))+($F$9*(A55^2))+($F$10*(A55^3)),IF(AND(A55&gt;=$H$5,A55&lt;$J$5),($H$7*(IF(A55=0,1,A55^0)))+($H$8*(A55^1))+($H$9*(A55^2))+($H$10*(A55^3)),IF(AND(A55&gt;=$J$5,A55&lt;$L$5),($J$7*(IF(A55=0,1,A55^0)))+($J$8*(A55^1))+($J$9*(A55^2))+($J$10*(A55^3)),IF(A55&gt;=$L$5,($L$7*(IF(A55=0,1,A55^0)))+($L$8*(A55^1))+($L$9*(A55^2))+($L$10*(A55^3)),"Error"))))))</f>
        <v>0</v>
      </c>
      <c r="C55" s="49">
        <f>IF(A55=0,0,((B55-B54)/(A55-A54)))</f>
        <v>0</v>
      </c>
      <c r="D55" s="48">
        <f>$B$39</f>
        <v>0</v>
      </c>
      <c r="E55" s="49" t="e">
        <f>IF(AND(A55&gt;=$E$20,A55&lt;=$F$20),$H$20,IF(AND(A55&gt;=$E$21,A55&lt;=$F$21),$H$21,IF(AND(A55&gt;=$E$22,A55&lt;=$F$22),$H$22,IF(AND(A55&gt;=$E$23,A55&lt;=$F$23),$H$23,IF(AND(A55&gt;=$E$24,A55&lt;=$F$24),$H$24,"Error")))))+$B$19</f>
        <v>#DIV/0!</v>
      </c>
      <c r="F55" s="49">
        <f>IF(AND(A55&gt;=$E$20,A55&lt;=$F$20),$I$20,IF(AND(A55&gt;=$E$21,A55&lt;=$F$21),$I$21,IF(AND(A55&gt;=$E$22,A55&lt;=$F$22),$I$22,IF(AND(A55&gt;=$E$23,A55&lt;=$F$23),$I$23,IF(AND(A55&gt;=$E$24,A55&lt;=$F$24),$I$24,"Error")))))</f>
        <v>0</v>
      </c>
      <c r="G55" s="49">
        <f>IF(A55&lt;=$F$34,$B$34,IF(A55&gt;$F$34,$B$35+$B$34,"Error"))</f>
        <v>0</v>
      </c>
      <c r="H55" s="50" t="e">
        <f>(C55*D55)+E55+F55+G55</f>
        <v>#DIV/0!</v>
      </c>
      <c r="I55" s="2"/>
      <c r="J55" s="2"/>
      <c r="K55" s="2"/>
      <c r="L55" s="2"/>
      <c r="M55" s="2"/>
    </row>
    <row r="56" spans="1:13" ht="12.75">
      <c r="A56" s="51"/>
      <c r="B56" s="48">
        <f>IF(AND(A56&gt;=$B$5,A56&lt;$D$5),($B$7*(IF(A56=0,1,A56^0)))+($B$8*(A56^1))+($B$9*(A56^2))+($B$10*(A56^3)),IF(AND(A56&gt;=$D$5,A56&lt;$F$5),($D$7*(IF(A56=0,1,A56^0)))+($D$8*(A56^1))+($D$9*(A56^2))+($D$10*(A56^3)),IF(AND(A56&gt;=$F$5,A56&lt;$H$5),($F$7*(IF(A56=0,1,A56^0)))+($F$8*(A56^1))+($F$9*(A56^2))+($F$10*(A56^3)),IF(AND(A56&gt;=$H$5,A56&lt;$J$5),($H$7*(IF(A56=0,1,A56^0)))+($H$8*(A56^1))+($H$9*(A56^2))+($H$10*(A56^3)),IF(AND(A56&gt;=$J$5,A56&lt;$L$5),($J$7*(IF(A56=0,1,A56^0)))+($J$8*(A56^1))+($J$9*(A56^2))+($J$10*(A56^3)),IF(A56&gt;=$L$5,($L$7*(IF(A56=0,1,A56^0)))+($L$8*(A56^1))+($L$9*(A56^2))+($L$10*(A56^3)),"Error"))))))</f>
        <v>0</v>
      </c>
      <c r="C56" s="49">
        <f>IF(A56=0,0,((B56-B55)/(A56-A55)))</f>
        <v>0</v>
      </c>
      <c r="D56" s="48">
        <f>$B$39</f>
        <v>0</v>
      </c>
      <c r="E56" s="49" t="e">
        <f>IF(AND(A56&gt;=$E$20,A56&lt;=$F$20),$H$20,IF(AND(A56&gt;=$E$21,A56&lt;=$F$21),$H$21,IF(AND(A56&gt;=$E$22,A56&lt;=$F$22),$H$22,IF(AND(A56&gt;=$E$23,A56&lt;=$F$23),$H$23,IF(AND(A56&gt;=$E$24,A56&lt;=$F$24),$H$24,"Error")))))+$B$19</f>
        <v>#DIV/0!</v>
      </c>
      <c r="F56" s="49">
        <f>IF(AND(A56&gt;=$E$20,A56&lt;=$F$20),$I$20,IF(AND(A56&gt;=$E$21,A56&lt;=$F$21),$I$21,IF(AND(A56&gt;=$E$22,A56&lt;=$F$22),$I$22,IF(AND(A56&gt;=$E$23,A56&lt;=$F$23),$I$23,IF(AND(A56&gt;=$E$24,A56&lt;=$F$24),$I$24,"Error")))))</f>
        <v>0</v>
      </c>
      <c r="G56" s="49">
        <f>IF(A56&lt;=$F$34,$B$34,IF(A56&gt;$F$34,$B$35+$B$34,"Error"))</f>
        <v>0</v>
      </c>
      <c r="H56" s="50" t="e">
        <f>(C56*D56)+E56+F56+G56</f>
        <v>#DIV/0!</v>
      </c>
      <c r="I56" s="2"/>
      <c r="J56" s="2"/>
      <c r="K56" s="2"/>
      <c r="L56" s="2"/>
      <c r="M56" s="2"/>
    </row>
    <row r="57" spans="1:13" ht="12.75">
      <c r="A57" s="51"/>
      <c r="B57" s="48">
        <f>IF(AND(A57&gt;=$B$5,A57&lt;$D$5),($B$7*(IF(A57=0,1,A57^0)))+($B$8*(A57^1))+($B$9*(A57^2))+($B$10*(A57^3)),IF(AND(A57&gt;=$D$5,A57&lt;$F$5),($D$7*(IF(A57=0,1,A57^0)))+($D$8*(A57^1))+($D$9*(A57^2))+($D$10*(A57^3)),IF(AND(A57&gt;=$F$5,A57&lt;$H$5),($F$7*(IF(A57=0,1,A57^0)))+($F$8*(A57^1))+($F$9*(A57^2))+($F$10*(A57^3)),IF(AND(A57&gt;=$H$5,A57&lt;$J$5),($H$7*(IF(A57=0,1,A57^0)))+($H$8*(A57^1))+($H$9*(A57^2))+($H$10*(A57^3)),IF(AND(A57&gt;=$J$5,A57&lt;$L$5),($J$7*(IF(A57=0,1,A57^0)))+($J$8*(A57^1))+($J$9*(A57^2))+($J$10*(A57^3)),IF(A57&gt;=$L$5,($L$7*(IF(A57=0,1,A57^0)))+($L$8*(A57^1))+($L$9*(A57^2))+($L$10*(A57^3)),"Error"))))))</f>
        <v>0</v>
      </c>
      <c r="C57" s="49">
        <f>IF(A57=0,0,((B57-B56)/(A57-A56)))</f>
        <v>0</v>
      </c>
      <c r="D57" s="48">
        <f>$B$39</f>
        <v>0</v>
      </c>
      <c r="E57" s="49" t="e">
        <f>IF(AND(A57&gt;=$E$20,A57&lt;=$F$20),$H$20,IF(AND(A57&gt;=$E$21,A57&lt;=$F$21),$H$21,IF(AND(A57&gt;=$E$22,A57&lt;=$F$22),$H$22,IF(AND(A57&gt;=$E$23,A57&lt;=$F$23),$H$23,IF(AND(A57&gt;=$E$24,A57&lt;=$F$24),$H$24,"Error")))))+$B$19</f>
        <v>#DIV/0!</v>
      </c>
      <c r="F57" s="49">
        <f>IF(AND(A57&gt;=$E$20,A57&lt;=$F$20),$I$20,IF(AND(A57&gt;=$E$21,A57&lt;=$F$21),$I$21,IF(AND(A57&gt;=$E$22,A57&lt;=$F$22),$I$22,IF(AND(A57&gt;=$E$23,A57&lt;=$F$23),$I$23,IF(AND(A57&gt;=$E$24,A57&lt;=$F$24),$I$24,"Error")))))</f>
        <v>0</v>
      </c>
      <c r="G57" s="49">
        <f>IF(A57&lt;=$F$34,$B$34,IF(A57&gt;$F$34,$B$35+$B$34,"Error"))</f>
        <v>0</v>
      </c>
      <c r="H57" s="50" t="e">
        <f>(C57*D57)+E57+F57+G57</f>
        <v>#DIV/0!</v>
      </c>
      <c r="I57" s="2"/>
      <c r="J57" s="2"/>
      <c r="K57" s="2"/>
      <c r="L57" s="2"/>
      <c r="M57" s="2"/>
    </row>
    <row r="58" spans="1:13" ht="12.75">
      <c r="A58" s="51"/>
      <c r="B58" s="48">
        <f>IF(AND(A58&gt;=$B$5,A58&lt;$D$5),($B$7*(IF(A58=0,1,A58^0)))+($B$8*(A58^1))+($B$9*(A58^2))+($B$10*(A58^3)),IF(AND(A58&gt;=$D$5,A58&lt;$F$5),($D$7*(IF(A58=0,1,A58^0)))+($D$8*(A58^1))+($D$9*(A58^2))+($D$10*(A58^3)),IF(AND(A58&gt;=$F$5,A58&lt;$H$5),($F$7*(IF(A58=0,1,A58^0)))+($F$8*(A58^1))+($F$9*(A58^2))+($F$10*(A58^3)),IF(AND(A58&gt;=$H$5,A58&lt;$J$5),($H$7*(IF(A58=0,1,A58^0)))+($H$8*(A58^1))+($H$9*(A58^2))+($H$10*(A58^3)),IF(AND(A58&gt;=$J$5,A58&lt;$L$5),($J$7*(IF(A58=0,1,A58^0)))+($J$8*(A58^1))+($J$9*(A58^2))+($J$10*(A58^3)),IF(A58&gt;=$L$5,($L$7*(IF(A58=0,1,A58^0)))+($L$8*(A58^1))+($L$9*(A58^2))+($L$10*(A58^3)),"Error"))))))</f>
        <v>0</v>
      </c>
      <c r="C58" s="49">
        <f>IF(A58=0,0,((B58-B57)/(A58-A57)))</f>
        <v>0</v>
      </c>
      <c r="D58" s="48">
        <f>$B$39</f>
        <v>0</v>
      </c>
      <c r="E58" s="49" t="e">
        <f>IF(AND(A58&gt;=$E$20,A58&lt;=$F$20),$H$20,IF(AND(A58&gt;=$E$21,A58&lt;=$F$21),$H$21,IF(AND(A58&gt;=$E$22,A58&lt;=$F$22),$H$22,IF(AND(A58&gt;=$E$23,A58&lt;=$F$23),$H$23,IF(AND(A58&gt;=$E$24,A58&lt;=$F$24),$H$24,"Error")))))+$B$19</f>
        <v>#DIV/0!</v>
      </c>
      <c r="F58" s="49">
        <f>IF(AND(A58&gt;=$E$20,A58&lt;=$F$20),$I$20,IF(AND(A58&gt;=$E$21,A58&lt;=$F$21),$I$21,IF(AND(A58&gt;=$E$22,A58&lt;=$F$22),$I$22,IF(AND(A58&gt;=$E$23,A58&lt;=$F$23),$I$23,IF(AND(A58&gt;=$E$24,A58&lt;=$F$24),$I$24,"Error")))))</f>
        <v>0</v>
      </c>
      <c r="G58" s="49">
        <f>IF(A58&lt;=$F$34,$B$34,IF(A58&gt;$F$34,$B$35+$B$34,"Error"))</f>
        <v>0</v>
      </c>
      <c r="H58" s="50" t="e">
        <f>(C58*D58)+E58+F58+G58</f>
        <v>#DIV/0!</v>
      </c>
      <c r="I58" s="2"/>
      <c r="J58" s="2"/>
      <c r="K58" s="2"/>
      <c r="L58" s="2"/>
      <c r="M58" s="2"/>
    </row>
    <row r="59" spans="1:13" ht="12.75">
      <c r="A59" s="51"/>
      <c r="B59" s="48">
        <f>IF(AND(A59&gt;=$B$5,A59&lt;$D$5),($B$7*(IF(A59=0,1,A59^0)))+($B$8*(A59^1))+($B$9*(A59^2))+($B$10*(A59^3)),IF(AND(A59&gt;=$D$5,A59&lt;$F$5),($D$7*(IF(A59=0,1,A59^0)))+($D$8*(A59^1))+($D$9*(A59^2))+($D$10*(A59^3)),IF(AND(A59&gt;=$F$5,A59&lt;$H$5),($F$7*(IF(A59=0,1,A59^0)))+($F$8*(A59^1))+($F$9*(A59^2))+($F$10*(A59^3)),IF(AND(A59&gt;=$H$5,A59&lt;$J$5),($H$7*(IF(A59=0,1,A59^0)))+($H$8*(A59^1))+($H$9*(A59^2))+($H$10*(A59^3)),IF(AND(A59&gt;=$J$5,A59&lt;$L$5),($J$7*(IF(A59=0,1,A59^0)))+($J$8*(A59^1))+($J$9*(A59^2))+($J$10*(A59^3)),IF(A59&gt;=$L$5,($L$7*(IF(A59=0,1,A59^0)))+($L$8*(A59^1))+($L$9*(A59^2))+($L$10*(A59^3)),"Error"))))))</f>
        <v>0</v>
      </c>
      <c r="C59" s="49">
        <f>IF(A59=0,0,((B59-B58)/(A59-A58)))</f>
        <v>0</v>
      </c>
      <c r="D59" s="48">
        <f>$B$39</f>
        <v>0</v>
      </c>
      <c r="E59" s="49" t="e">
        <f>IF(AND(A59&gt;=$E$20,A59&lt;=$F$20),$H$20,IF(AND(A59&gt;=$E$21,A59&lt;=$F$21),$H$21,IF(AND(A59&gt;=$E$22,A59&lt;=$F$22),$H$22,IF(AND(A59&gt;=$E$23,A59&lt;=$F$23),$H$23,IF(AND(A59&gt;=$E$24,A59&lt;=$F$24),$H$24,"Error")))))+$B$19</f>
        <v>#DIV/0!</v>
      </c>
      <c r="F59" s="49">
        <f>IF(AND(A59&gt;=$E$20,A59&lt;=$F$20),$I$20,IF(AND(A59&gt;=$E$21,A59&lt;=$F$21),$I$21,IF(AND(A59&gt;=$E$22,A59&lt;=$F$22),$I$22,IF(AND(A59&gt;=$E$23,A59&lt;=$F$23),$I$23,IF(AND(A59&gt;=$E$24,A59&lt;=$F$24),$I$24,"Error")))))</f>
        <v>0</v>
      </c>
      <c r="G59" s="49">
        <f>IF(A59&lt;=$F$34,$B$34,IF(A59&gt;$F$34,$B$35+$B$34,"Error"))</f>
        <v>0</v>
      </c>
      <c r="H59" s="50" t="e">
        <f>(C59*D59)+E59+F59+G59</f>
        <v>#DIV/0!</v>
      </c>
      <c r="I59" s="2"/>
      <c r="J59" s="2"/>
      <c r="K59" s="2"/>
      <c r="L59" s="2"/>
      <c r="M59" s="2"/>
    </row>
    <row r="60" spans="1:13" ht="12.75">
      <c r="A60" s="51"/>
      <c r="B60" s="48">
        <f>IF(AND(A60&gt;=$B$5,A60&lt;$D$5),($B$7*(IF(A60=0,1,A60^0)))+($B$8*(A60^1))+($B$9*(A60^2))+($B$10*(A60^3)),IF(AND(A60&gt;=$D$5,A60&lt;$F$5),($D$7*(IF(A60=0,1,A60^0)))+($D$8*(A60^1))+($D$9*(A60^2))+($D$10*(A60^3)),IF(AND(A60&gt;=$F$5,A60&lt;$H$5),($F$7*(IF(A60=0,1,A60^0)))+($F$8*(A60^1))+($F$9*(A60^2))+($F$10*(A60^3)),IF(AND(A60&gt;=$H$5,A60&lt;$J$5),($H$7*(IF(A60=0,1,A60^0)))+($H$8*(A60^1))+($H$9*(A60^2))+($H$10*(A60^3)),IF(AND(A60&gt;=$J$5,A60&lt;$L$5),($J$7*(IF(A60=0,1,A60^0)))+($J$8*(A60^1))+($J$9*(A60^2))+($J$10*(A60^3)),IF(A60&gt;=$L$5,($L$7*(IF(A60=0,1,A60^0)))+($L$8*(A60^1))+($L$9*(A60^2))+($L$10*(A60^3)),"Error"))))))</f>
        <v>0</v>
      </c>
      <c r="C60" s="49">
        <f>IF(A60=0,0,((B60-B59)/(A60-A59)))</f>
        <v>0</v>
      </c>
      <c r="D60" s="48">
        <f>$B$39</f>
        <v>0</v>
      </c>
      <c r="E60" s="49" t="e">
        <f>IF(AND(A60&gt;=$E$20,A60&lt;=$F$20),$H$20,IF(AND(A60&gt;=$E$21,A60&lt;=$F$21),$H$21,IF(AND(A60&gt;=$E$22,A60&lt;=$F$22),$H$22,IF(AND(A60&gt;=$E$23,A60&lt;=$F$23),$H$23,IF(AND(A60&gt;=$E$24,A60&lt;=$F$24),$H$24,"Error")))))+$B$19</f>
        <v>#DIV/0!</v>
      </c>
      <c r="F60" s="49">
        <f>IF(AND(A60&gt;=$E$20,A60&lt;=$F$20),$I$20,IF(AND(A60&gt;=$E$21,A60&lt;=$F$21),$I$21,IF(AND(A60&gt;=$E$22,A60&lt;=$F$22),$I$22,IF(AND(A60&gt;=$E$23,A60&lt;=$F$23),$I$23,IF(AND(A60&gt;=$E$24,A60&lt;=$F$24),$I$24,"Error")))))</f>
        <v>0</v>
      </c>
      <c r="G60" s="49">
        <f>IF(A60&lt;=$F$34,$B$34,IF(A60&gt;$F$34,$B$35+$B$34,"Error"))</f>
        <v>0</v>
      </c>
      <c r="H60" s="50" t="e">
        <f>(C60*D60)+E60+F60+G60</f>
        <v>#DIV/0!</v>
      </c>
      <c r="I60" s="2"/>
      <c r="J60" s="2"/>
      <c r="K60" s="2"/>
      <c r="L60" s="2"/>
      <c r="M60" s="2"/>
    </row>
    <row r="61" spans="1:13" ht="12.75">
      <c r="A61" s="51"/>
      <c r="B61" s="48">
        <f>IF(AND(A61&gt;=$B$5,A61&lt;$D$5),($B$7*(IF(A61=0,1,A61^0)))+($B$8*(A61^1))+($B$9*(A61^2))+($B$10*(A61^3)),IF(AND(A61&gt;=$D$5,A61&lt;$F$5),($D$7*(IF(A61=0,1,A61^0)))+($D$8*(A61^1))+($D$9*(A61^2))+($D$10*(A61^3)),IF(AND(A61&gt;=$F$5,A61&lt;$H$5),($F$7*(IF(A61=0,1,A61^0)))+($F$8*(A61^1))+($F$9*(A61^2))+($F$10*(A61^3)),IF(AND(A61&gt;=$H$5,A61&lt;$J$5),($H$7*(IF(A61=0,1,A61^0)))+($H$8*(A61^1))+($H$9*(A61^2))+($H$10*(A61^3)),IF(AND(A61&gt;=$J$5,A61&lt;$L$5),($J$7*(IF(A61=0,1,A61^0)))+($J$8*(A61^1))+($J$9*(A61^2))+($J$10*(A61^3)),IF(A61&gt;=$L$5,($L$7*(IF(A61=0,1,A61^0)))+($L$8*(A61^1))+($L$9*(A61^2))+($L$10*(A61^3)),"Error"))))))</f>
        <v>0</v>
      </c>
      <c r="C61" s="49">
        <f>IF(A61=0,0,((B61-B60)/(A61-A60)))</f>
        <v>0</v>
      </c>
      <c r="D61" s="48">
        <f>$B$39</f>
        <v>0</v>
      </c>
      <c r="E61" s="49" t="e">
        <f>IF(AND(A61&gt;=$E$20,A61&lt;=$F$20),$H$20,IF(AND(A61&gt;=$E$21,A61&lt;=$F$21),$H$21,IF(AND(A61&gt;=$E$22,A61&lt;=$F$22),$H$22,IF(AND(A61&gt;=$E$23,A61&lt;=$F$23),$H$23,IF(AND(A61&gt;=$E$24,A61&lt;=$F$24),$H$24,"Error")))))+$B$19</f>
        <v>#DIV/0!</v>
      </c>
      <c r="F61" s="49">
        <f>IF(AND(A61&gt;=$E$20,A61&lt;=$F$20),$I$20,IF(AND(A61&gt;=$E$21,A61&lt;=$F$21),$I$21,IF(AND(A61&gt;=$E$22,A61&lt;=$F$22),$I$22,IF(AND(A61&gt;=$E$23,A61&lt;=$F$23),$I$23,IF(AND(A61&gt;=$E$24,A61&lt;=$F$24),$I$24,"Error")))))</f>
        <v>0</v>
      </c>
      <c r="G61" s="49">
        <f>IF(A61&lt;=$F$34,$B$34,IF(A61&gt;$F$34,$B$35+$B$34,"Error"))</f>
        <v>0</v>
      </c>
      <c r="H61" s="50" t="e">
        <f>(C61*D61)+E61+F61+G61</f>
        <v>#DIV/0!</v>
      </c>
      <c r="I61" s="2"/>
      <c r="J61" s="2"/>
      <c r="K61" s="2"/>
      <c r="L61" s="2"/>
      <c r="M61" s="2"/>
    </row>
    <row r="62" spans="1:13" ht="12.75">
      <c r="A62" s="51"/>
      <c r="B62" s="48">
        <f>IF(AND(A62&gt;=$B$5,A62&lt;$D$5),($B$7*(IF(A62=0,1,A62^0)))+($B$8*(A62^1))+($B$9*(A62^2))+($B$10*(A62^3)),IF(AND(A62&gt;=$D$5,A62&lt;$F$5),($D$7*(IF(A62=0,1,A62^0)))+($D$8*(A62^1))+($D$9*(A62^2))+($D$10*(A62^3)),IF(AND(A62&gt;=$F$5,A62&lt;$H$5),($F$7*(IF(A62=0,1,A62^0)))+($F$8*(A62^1))+($F$9*(A62^2))+($F$10*(A62^3)),IF(AND(A62&gt;=$H$5,A62&lt;$J$5),($H$7*(IF(A62=0,1,A62^0)))+($H$8*(A62^1))+($H$9*(A62^2))+($H$10*(A62^3)),IF(AND(A62&gt;=$J$5,A62&lt;$L$5),($J$7*(IF(A62=0,1,A62^0)))+($J$8*(A62^1))+($J$9*(A62^2))+($J$10*(A62^3)),IF(A62&gt;=$L$5,($L$7*(IF(A62=0,1,A62^0)))+($L$8*(A62^1))+($L$9*(A62^2))+($L$10*(A62^3)),"Error"))))))</f>
        <v>0</v>
      </c>
      <c r="C62" s="49">
        <f>IF(A62=0,0,((B62-B61)/(A62-A61)))</f>
        <v>0</v>
      </c>
      <c r="D62" s="48">
        <f>$B$39</f>
        <v>0</v>
      </c>
      <c r="E62" s="49" t="e">
        <f>IF(AND(A62&gt;=$E$20,A62&lt;=$F$20),$H$20,IF(AND(A62&gt;=$E$21,A62&lt;=$F$21),$H$21,IF(AND(A62&gt;=$E$22,A62&lt;=$F$22),$H$22,IF(AND(A62&gt;=$E$23,A62&lt;=$F$23),$H$23,IF(AND(A62&gt;=$E$24,A62&lt;=$F$24),$H$24,"Error")))))+$B$19</f>
        <v>#DIV/0!</v>
      </c>
      <c r="F62" s="49">
        <f>IF(AND(A62&gt;=$E$20,A62&lt;=$F$20),$I$20,IF(AND(A62&gt;=$E$21,A62&lt;=$F$21),$I$21,IF(AND(A62&gt;=$E$22,A62&lt;=$F$22),$I$22,IF(AND(A62&gt;=$E$23,A62&lt;=$F$23),$I$23,IF(AND(A62&gt;=$E$24,A62&lt;=$F$24),$I$24,"Error")))))</f>
        <v>0</v>
      </c>
      <c r="G62" s="49">
        <f>IF(A62&lt;=$F$34,$B$34,IF(A62&gt;$F$34,$B$35+$B$34,"Error"))</f>
        <v>0</v>
      </c>
      <c r="H62" s="50" t="e">
        <f>(C62*D62)+E62+F62+G62</f>
        <v>#DIV/0!</v>
      </c>
      <c r="I62" s="2"/>
      <c r="J62" s="2"/>
      <c r="K62" s="2"/>
      <c r="L62" s="2"/>
      <c r="M62" s="2"/>
    </row>
    <row r="63" spans="1:13" ht="12.75">
      <c r="A63" s="51"/>
      <c r="B63" s="48">
        <f>IF(AND(A63&gt;=$B$5,A63&lt;$D$5),($B$7*(IF(A63=0,1,A63^0)))+($B$8*(A63^1))+($B$9*(A63^2))+($B$10*(A63^3)),IF(AND(A63&gt;=$D$5,A63&lt;$F$5),($D$7*(IF(A63=0,1,A63^0)))+($D$8*(A63^1))+($D$9*(A63^2))+($D$10*(A63^3)),IF(AND(A63&gt;=$F$5,A63&lt;$H$5),($F$7*(IF(A63=0,1,A63^0)))+($F$8*(A63^1))+($F$9*(A63^2))+($F$10*(A63^3)),IF(AND(A63&gt;=$H$5,A63&lt;$J$5),($H$7*(IF(A63=0,1,A63^0)))+($H$8*(A63^1))+($H$9*(A63^2))+($H$10*(A63^3)),IF(AND(A63&gt;=$J$5,A63&lt;$L$5),($J$7*(IF(A63=0,1,A63^0)))+($J$8*(A63^1))+($J$9*(A63^2))+($J$10*(A63^3)),IF(A63&gt;=$L$5,($L$7*(IF(A63=0,1,A63^0)))+($L$8*(A63^1))+($L$9*(A63^2))+($L$10*(A63^3)),"Error"))))))</f>
        <v>0</v>
      </c>
      <c r="C63" s="49">
        <f>IF(A63=0,0,((B63-B62)/(A63-A62)))</f>
        <v>0</v>
      </c>
      <c r="D63" s="48">
        <f>$B$39</f>
        <v>0</v>
      </c>
      <c r="E63" s="49" t="e">
        <f>IF(AND(A63&gt;=$E$20,A63&lt;=$F$20),$H$20,IF(AND(A63&gt;=$E$21,A63&lt;=$F$21),$H$21,IF(AND(A63&gt;=$E$22,A63&lt;=$F$22),$H$22,IF(AND(A63&gt;=$E$23,A63&lt;=$F$23),$H$23,IF(AND(A63&gt;=$E$24,A63&lt;=$F$24),$H$24,"Error")))))+$B$19</f>
        <v>#DIV/0!</v>
      </c>
      <c r="F63" s="49">
        <f>IF(AND(A63&gt;=$E$20,A63&lt;=$F$20),$I$20,IF(AND(A63&gt;=$E$21,A63&lt;=$F$21),$I$21,IF(AND(A63&gt;=$E$22,A63&lt;=$F$22),$I$22,IF(AND(A63&gt;=$E$23,A63&lt;=$F$23),$I$23,IF(AND(A63&gt;=$E$24,A63&lt;=$F$24),$I$24,"Error")))))</f>
        <v>0</v>
      </c>
      <c r="G63" s="49">
        <f>IF(A63&lt;=$F$34,$B$34,IF(A63&gt;$F$34,$B$35+$B$34,"Error"))</f>
        <v>0</v>
      </c>
      <c r="H63" s="50" t="e">
        <f>(C63*D63)+E63+F63+G63</f>
        <v>#DIV/0!</v>
      </c>
      <c r="I63" s="2"/>
      <c r="J63" s="2"/>
      <c r="K63" s="2"/>
      <c r="L63" s="2"/>
      <c r="M63" s="2"/>
    </row>
    <row r="64" spans="1:13" ht="12.75">
      <c r="A64" s="51"/>
      <c r="B64" s="48">
        <f>IF(AND(A64&gt;=$B$5,A64&lt;$D$5),($B$7*(IF(A64=0,1,A64^0)))+($B$8*(A64^1))+($B$9*(A64^2))+($B$10*(A64^3)),IF(AND(A64&gt;=$D$5,A64&lt;$F$5),($D$7*(IF(A64=0,1,A64^0)))+($D$8*(A64^1))+($D$9*(A64^2))+($D$10*(A64^3)),IF(AND(A64&gt;=$F$5,A64&lt;$H$5),($F$7*(IF(A64=0,1,A64^0)))+($F$8*(A64^1))+($F$9*(A64^2))+($F$10*(A64^3)),IF(AND(A64&gt;=$H$5,A64&lt;$J$5),($H$7*(IF(A64=0,1,A64^0)))+($H$8*(A64^1))+($H$9*(A64^2))+($H$10*(A64^3)),IF(AND(A64&gt;=$J$5,A64&lt;$L$5),($J$7*(IF(A64=0,1,A64^0)))+($J$8*(A64^1))+($J$9*(A64^2))+($J$10*(A64^3)),IF(A64&gt;=$L$5,($L$7*(IF(A64=0,1,A64^0)))+($L$8*(A64^1))+($L$9*(A64^2))+($L$10*(A64^3)),"Error"))))))</f>
        <v>0</v>
      </c>
      <c r="C64" s="49">
        <f>IF(A64=0,0,((B64-B63)/(A64-A63)))</f>
        <v>0</v>
      </c>
      <c r="D64" s="48">
        <f>$B$39</f>
        <v>0</v>
      </c>
      <c r="E64" s="49" t="e">
        <f>IF(AND(A64&gt;=$E$20,A64&lt;=$F$20),$H$20,IF(AND(A64&gt;=$E$21,A64&lt;=$F$21),$H$21,IF(AND(A64&gt;=$E$22,A64&lt;=$F$22),$H$22,IF(AND(A64&gt;=$E$23,A64&lt;=$F$23),$H$23,IF(AND(A64&gt;=$E$24,A64&lt;=$F$24),$H$24,"Error")))))+$B$19</f>
        <v>#DIV/0!</v>
      </c>
      <c r="F64" s="49">
        <f>IF(AND(A64&gt;=$E$20,A64&lt;=$F$20),$I$20,IF(AND(A64&gt;=$E$21,A64&lt;=$F$21),$I$21,IF(AND(A64&gt;=$E$22,A64&lt;=$F$22),$I$22,IF(AND(A64&gt;=$E$23,A64&lt;=$F$23),$I$23,IF(AND(A64&gt;=$E$24,A64&lt;=$F$24),$I$24,"Error")))))</f>
        <v>0</v>
      </c>
      <c r="G64" s="49">
        <f>IF(A64&lt;=$F$34,$B$34,IF(A64&gt;$F$34,$B$35+$B$34,"Error"))</f>
        <v>0</v>
      </c>
      <c r="H64" s="50" t="e">
        <f>(C64*D64)+E64+F64+G64</f>
        <v>#DIV/0!</v>
      </c>
      <c r="I64" s="2"/>
      <c r="J64" s="2"/>
      <c r="K64" s="2"/>
      <c r="L64" s="2"/>
      <c r="M64" s="2"/>
    </row>
    <row r="65" spans="1:13" ht="12.75">
      <c r="A65" s="52"/>
      <c r="B65" s="53">
        <f>IF(AND(A65&gt;=$B$5,A65&lt;$D$5),($B$7*(IF(A65=0,1,A65^0)))+($B$8*(A65^1))+($B$9*(A65^2))+($B$10*(A65^3)),IF(AND(A65&gt;=$D$5,A65&lt;$F$5),($D$7*(IF(A65=0,1,A65^0)))+($D$8*(A65^1))+($D$9*(A65^2))+($D$10*(A65^3)),IF(AND(A65&gt;=$F$5,A65&lt;$H$5),($F$7*(IF(A65=0,1,A65^0)))+($F$8*(A65^1))+($F$9*(A65^2))+($F$10*(A65^3)),IF(AND(A65&gt;=$H$5,A65&lt;$J$5),($H$7*(IF(A65=0,1,A65^0)))+($H$8*(A65^1))+($H$9*(A65^2))+($H$10*(A65^3)),IF(AND(A65&gt;=$J$5,A65&lt;$L$5),($J$7*(IF(A65=0,1,A65^0)))+($J$8*(A65^1))+($J$9*(A65^2))+($J$10*(A65^3)),IF(A65&gt;=$L$5,($L$7*(IF(A65=0,1,A65^0)))+($L$8*(A65^1))+($L$9*(A65^2))+($L$10*(A65^3)),"Error"))))))</f>
        <v>0</v>
      </c>
      <c r="C65" s="54">
        <f>IF(A65=0,0,((B65-B64)/(A65-A64)))</f>
        <v>0</v>
      </c>
      <c r="D65" s="53">
        <f>$B$39</f>
        <v>0</v>
      </c>
      <c r="E65" s="54" t="e">
        <f>IF(AND(A65&gt;=$E$20,A65&lt;=$F$20),$H$20,IF(AND(A65&gt;=$E$21,A65&lt;=$F$21),$H$21,IF(AND(A65&gt;=$E$22,A65&lt;=$F$22),$H$22,IF(AND(A65&gt;=$E$23,A65&lt;=$F$23),$H$23,IF(AND(A65&gt;=$E$24,A65&lt;=$F$24),$H$24,"Error")))))+$B$19</f>
        <v>#DIV/0!</v>
      </c>
      <c r="F65" s="54">
        <f>IF(AND(A65&gt;=$E$20,A65&lt;=$F$20),$I$20,IF(AND(A65&gt;=$E$21,A65&lt;=$F$21),$I$21,IF(AND(A65&gt;=$E$22,A65&lt;=$F$22),$I$22,IF(AND(A65&gt;=$E$23,A65&lt;=$F$23),$I$23,IF(AND(A65&gt;=$E$24,A65&lt;=$F$24),$I$24,"Error")))))</f>
        <v>0</v>
      </c>
      <c r="G65" s="54">
        <f>IF(A65&lt;=$F$34,$B$34,IF(A65&gt;$F$34,$B$35+$B$34,"Error"))</f>
        <v>0</v>
      </c>
      <c r="H65" s="55" t="e">
        <f>(C65*D65)+E65+F65+G65</f>
        <v>#DIV/0!</v>
      </c>
      <c r="I65" s="2"/>
      <c r="J65" s="2"/>
      <c r="K65" s="2"/>
      <c r="L65" s="2"/>
      <c r="M65" s="2"/>
    </row>
    <row r="66" spans="1:13" ht="12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</row>
    <row r="67" spans="2:6" ht="12.75">
      <c r="B67" s="26"/>
      <c r="E67" s="26"/>
      <c r="F67" s="26"/>
    </row>
  </sheetData>
  <mergeCells count="16">
    <mergeCell ref="H44:H45"/>
    <mergeCell ref="A28:G28"/>
    <mergeCell ref="A34:A35"/>
    <mergeCell ref="A44:A45"/>
    <mergeCell ref="B44:B45"/>
    <mergeCell ref="C44:C45"/>
    <mergeCell ref="D44:D45"/>
    <mergeCell ref="E44:E45"/>
    <mergeCell ref="F44:F45"/>
    <mergeCell ref="G44:G45"/>
    <mergeCell ref="A25:A26"/>
    <mergeCell ref="A3:L3"/>
    <mergeCell ref="A16:I16"/>
    <mergeCell ref="A18:C18"/>
    <mergeCell ref="E18:I18"/>
    <mergeCell ref="A19:A23"/>
  </mergeCells>
  <pageMargins left="0.7" right="0.7" top="0.75" bottom="0.75" header="0.3" footer="0.3"/>
  <pageSetup horizontalDpi="90" verticalDpi="90" orientation="portrait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1899-12-30T05:00:00Z</dcterms:created>
  <dcterms:modified xsi:type="dcterms:W3CDTF">1899-12-30T05:00:00Z</dcterms:modified>
  <cp:category/>
</cp:coreProperties>
</file>